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Примерное меню на 2 недели" sheetId="1" r:id="rId1"/>
    <sheet name="Сличительное меню" sheetId="2" r:id="rId2"/>
    <sheet name="Суммарные объёмы блюд" sheetId="3" r:id="rId3"/>
    <sheet name="Пищевая ценность " sheetId="4" r:id="rId4"/>
    <sheet name="Меню раскладка 1 день" sheetId="6" r:id="rId5"/>
    <sheet name="Меню раскладка 2 день" sheetId="7" r:id="rId6"/>
    <sheet name="Меню раскладка 3 день" sheetId="8" r:id="rId7"/>
    <sheet name="Меню раскладка 4 день" sheetId="9" r:id="rId8"/>
    <sheet name="Меню раскладка 5 день" sheetId="10" r:id="rId9"/>
    <sheet name="Меню раскладка 6 день" sheetId="18" r:id="rId10"/>
    <sheet name="Меню раскладка 7 день" sheetId="11" r:id="rId11"/>
    <sheet name="Меню раскладка 8 день" sheetId="12" r:id="rId12"/>
    <sheet name="Меню раскладка 9 день" sheetId="13" r:id="rId13"/>
    <sheet name="Меню раскладка 10 день" sheetId="14" r:id="rId14"/>
    <sheet name="Меню раскладка 11 дней" sheetId="15" r:id="rId15"/>
    <sheet name="Меню раскладка 12 день" sheetId="17" r:id="rId16"/>
    <sheet name="Ведомость питания" sheetId="16" r:id="rId17"/>
    <sheet name="2 с 1 марта" sheetId="19" r:id="rId18"/>
    <sheet name="3 с 1 марта" sheetId="20" r:id="rId19"/>
    <sheet name="5 с 1 марта" sheetId="21" r:id="rId20"/>
    <sheet name="7 с 1 марта" sheetId="22" r:id="rId21"/>
    <sheet name="8 с 1 марта" sheetId="23" r:id="rId22"/>
    <sheet name="11 с 1 марта" sheetId="24" r:id="rId23"/>
  </sheets>
  <calcPr calcId="144525"/>
</workbook>
</file>

<file path=xl/calcChain.xml><?xml version="1.0" encoding="utf-8"?>
<calcChain xmlns="http://schemas.openxmlformats.org/spreadsheetml/2006/main">
  <c r="N72" i="24" l="1"/>
  <c r="M72" i="24"/>
  <c r="L72" i="24"/>
  <c r="K72" i="24"/>
  <c r="J72" i="24"/>
  <c r="I72" i="24"/>
  <c r="H72" i="24"/>
  <c r="G72" i="24"/>
  <c r="F72" i="24"/>
  <c r="E72" i="24"/>
  <c r="N66" i="24"/>
  <c r="M66" i="24"/>
  <c r="L66" i="24"/>
  <c r="K66" i="24"/>
  <c r="J66" i="24"/>
  <c r="I66" i="24"/>
  <c r="H66" i="24"/>
  <c r="G66" i="24"/>
  <c r="F66" i="24"/>
  <c r="E66" i="24"/>
  <c r="N29" i="24"/>
  <c r="M29" i="24"/>
  <c r="L29" i="24"/>
  <c r="K29" i="24"/>
  <c r="J29" i="24"/>
  <c r="I29" i="24"/>
  <c r="H29" i="24"/>
  <c r="G29" i="24"/>
  <c r="F29" i="24"/>
  <c r="E29" i="24"/>
  <c r="N24" i="24"/>
  <c r="M24" i="24"/>
  <c r="L24" i="24"/>
  <c r="K24" i="24"/>
  <c r="J24" i="24"/>
  <c r="I24" i="24"/>
  <c r="H24" i="24"/>
  <c r="G24" i="24"/>
  <c r="F24" i="24"/>
  <c r="E24" i="24"/>
  <c r="N85" i="23"/>
  <c r="M85" i="23"/>
  <c r="L85" i="23"/>
  <c r="K85" i="23"/>
  <c r="J85" i="23"/>
  <c r="I85" i="23"/>
  <c r="H85" i="23"/>
  <c r="G85" i="23"/>
  <c r="F85" i="23"/>
  <c r="E85" i="23"/>
  <c r="N80" i="23"/>
  <c r="M80" i="23"/>
  <c r="L80" i="23"/>
  <c r="K80" i="23"/>
  <c r="J80" i="23"/>
  <c r="I80" i="23"/>
  <c r="H80" i="23"/>
  <c r="G80" i="23"/>
  <c r="F80" i="23"/>
  <c r="E80" i="23"/>
  <c r="N37" i="23"/>
  <c r="M37" i="23"/>
  <c r="L37" i="23"/>
  <c r="K37" i="23"/>
  <c r="J37" i="23"/>
  <c r="I37" i="23"/>
  <c r="H37" i="23"/>
  <c r="G37" i="23"/>
  <c r="F37" i="23"/>
  <c r="E37" i="23"/>
  <c r="N29" i="23"/>
  <c r="M29" i="23"/>
  <c r="L29" i="23"/>
  <c r="K29" i="23"/>
  <c r="J29" i="23"/>
  <c r="I29" i="23"/>
  <c r="H29" i="23"/>
  <c r="G29" i="23"/>
  <c r="F29" i="23"/>
  <c r="E29" i="23"/>
  <c r="N89" i="22"/>
  <c r="M89" i="22"/>
  <c r="L89" i="22"/>
  <c r="K89" i="22"/>
  <c r="J89" i="22"/>
  <c r="I89" i="22"/>
  <c r="H89" i="22"/>
  <c r="G89" i="22"/>
  <c r="F89" i="22"/>
  <c r="E89" i="22"/>
  <c r="N68" i="22"/>
  <c r="M68" i="22"/>
  <c r="L68" i="22"/>
  <c r="K68" i="22"/>
  <c r="J68" i="22"/>
  <c r="I68" i="22"/>
  <c r="H68" i="22"/>
  <c r="G68" i="22"/>
  <c r="F68" i="22"/>
  <c r="E68" i="22"/>
  <c r="N29" i="22"/>
  <c r="M29" i="22"/>
  <c r="L29" i="22"/>
  <c r="K29" i="22"/>
  <c r="J29" i="22"/>
  <c r="I29" i="22"/>
  <c r="H29" i="22"/>
  <c r="G29" i="22"/>
  <c r="F29" i="22"/>
  <c r="E29" i="22"/>
  <c r="N24" i="22"/>
  <c r="M24" i="22"/>
  <c r="L24" i="22"/>
  <c r="K24" i="22"/>
  <c r="J24" i="22"/>
  <c r="I24" i="22"/>
  <c r="H24" i="22"/>
  <c r="G24" i="22"/>
  <c r="F24" i="22"/>
  <c r="E24" i="22"/>
  <c r="N86" i="21"/>
  <c r="M86" i="21"/>
  <c r="L86" i="21"/>
  <c r="K86" i="21"/>
  <c r="J86" i="21"/>
  <c r="I86" i="21"/>
  <c r="H86" i="21"/>
  <c r="G86" i="21"/>
  <c r="F86" i="21"/>
  <c r="E86" i="21"/>
  <c r="N70" i="21"/>
  <c r="M70" i="21"/>
  <c r="L70" i="21"/>
  <c r="K70" i="21"/>
  <c r="J70" i="21"/>
  <c r="I70" i="21"/>
  <c r="H70" i="21"/>
  <c r="G70" i="21"/>
  <c r="F70" i="21"/>
  <c r="E70" i="21"/>
  <c r="N27" i="21"/>
  <c r="M27" i="21"/>
  <c r="L27" i="21"/>
  <c r="K27" i="21"/>
  <c r="J27" i="21"/>
  <c r="I27" i="21"/>
  <c r="H27" i="21"/>
  <c r="G27" i="21"/>
  <c r="F27" i="21"/>
  <c r="E27" i="21"/>
  <c r="N22" i="21"/>
  <c r="M22" i="21"/>
  <c r="L22" i="21"/>
  <c r="K22" i="21"/>
  <c r="J22" i="21"/>
  <c r="I22" i="21"/>
  <c r="H22" i="21"/>
  <c r="G22" i="21"/>
  <c r="F22" i="21"/>
  <c r="E22" i="21"/>
  <c r="N84" i="20"/>
  <c r="M84" i="20"/>
  <c r="L84" i="20"/>
  <c r="K84" i="20"/>
  <c r="J84" i="20"/>
  <c r="I84" i="20"/>
  <c r="H84" i="20"/>
  <c r="G84" i="20"/>
  <c r="F84" i="20"/>
  <c r="E84" i="20"/>
  <c r="N65" i="20"/>
  <c r="M65" i="20"/>
  <c r="L65" i="20"/>
  <c r="K65" i="20"/>
  <c r="J65" i="20"/>
  <c r="I65" i="20"/>
  <c r="H65" i="20"/>
  <c r="G65" i="20"/>
  <c r="F65" i="20"/>
  <c r="E65" i="20"/>
  <c r="N28" i="20"/>
  <c r="M28" i="20"/>
  <c r="L28" i="20"/>
  <c r="K28" i="20"/>
  <c r="J28" i="20"/>
  <c r="I28" i="20"/>
  <c r="H28" i="20"/>
  <c r="G28" i="20"/>
  <c r="F28" i="20"/>
  <c r="E28" i="20"/>
  <c r="N24" i="20"/>
  <c r="M24" i="20"/>
  <c r="L24" i="20"/>
  <c r="K24" i="20"/>
  <c r="J24" i="20"/>
  <c r="I24" i="20"/>
  <c r="H24" i="20"/>
  <c r="G24" i="20"/>
  <c r="F24" i="20"/>
  <c r="E24" i="20"/>
  <c r="N83" i="19"/>
  <c r="M83" i="19"/>
  <c r="L83" i="19"/>
  <c r="L84" i="19" s="1"/>
  <c r="K83" i="19"/>
  <c r="J83" i="19"/>
  <c r="I83" i="19"/>
  <c r="H83" i="19"/>
  <c r="G83" i="19"/>
  <c r="F83" i="19"/>
  <c r="E83" i="19"/>
  <c r="N78" i="19"/>
  <c r="M78" i="19"/>
  <c r="L78" i="19"/>
  <c r="K78" i="19"/>
  <c r="J78" i="19"/>
  <c r="I78" i="19"/>
  <c r="H78" i="19"/>
  <c r="G78" i="19"/>
  <c r="F78" i="19"/>
  <c r="E78" i="19"/>
  <c r="N33" i="19"/>
  <c r="M33" i="19"/>
  <c r="L33" i="19"/>
  <c r="K33" i="19"/>
  <c r="J33" i="19"/>
  <c r="I33" i="19"/>
  <c r="H33" i="19"/>
  <c r="G33" i="19"/>
  <c r="F33" i="19"/>
  <c r="E33" i="19"/>
  <c r="N28" i="19"/>
  <c r="M28" i="19"/>
  <c r="L28" i="19"/>
  <c r="K28" i="19"/>
  <c r="J28" i="19"/>
  <c r="I28" i="19"/>
  <c r="H28" i="19"/>
  <c r="G28" i="19"/>
  <c r="F28" i="19"/>
  <c r="E28" i="19"/>
  <c r="F73" i="24" l="1"/>
  <c r="H73" i="24"/>
  <c r="J73" i="24"/>
  <c r="L73" i="24"/>
  <c r="N73" i="24"/>
  <c r="E73" i="24"/>
  <c r="G73" i="24"/>
  <c r="I73" i="24"/>
  <c r="K73" i="24"/>
  <c r="M73" i="24"/>
  <c r="E86" i="23"/>
  <c r="N86" i="23"/>
  <c r="M86" i="23"/>
  <c r="L86" i="23"/>
  <c r="K86" i="23"/>
  <c r="J86" i="23"/>
  <c r="I86" i="23"/>
  <c r="H86" i="23"/>
  <c r="G86" i="23"/>
  <c r="F86" i="23"/>
  <c r="N91" i="22"/>
  <c r="M91" i="22"/>
  <c r="L91" i="22"/>
  <c r="K91" i="22"/>
  <c r="J91" i="22"/>
  <c r="I91" i="22"/>
  <c r="H91" i="22"/>
  <c r="G91" i="22"/>
  <c r="F91" i="22"/>
  <c r="E91" i="22"/>
  <c r="N87" i="21"/>
  <c r="M87" i="21"/>
  <c r="L87" i="21"/>
  <c r="K87" i="21"/>
  <c r="J87" i="21"/>
  <c r="I87" i="21"/>
  <c r="H87" i="21"/>
  <c r="G87" i="21"/>
  <c r="F87" i="21"/>
  <c r="E87" i="21"/>
  <c r="N86" i="20"/>
  <c r="M86" i="20"/>
  <c r="L86" i="20"/>
  <c r="K86" i="20"/>
  <c r="J86" i="20"/>
  <c r="I86" i="20"/>
  <c r="H86" i="20"/>
  <c r="G86" i="20"/>
  <c r="F86" i="20"/>
  <c r="E86" i="20"/>
  <c r="J84" i="19"/>
  <c r="N84" i="19"/>
  <c r="M84" i="19"/>
  <c r="K84" i="19"/>
  <c r="I84" i="19"/>
  <c r="G84" i="19"/>
  <c r="F84" i="19"/>
  <c r="E84" i="19"/>
  <c r="E88" i="14"/>
  <c r="F88" i="14"/>
  <c r="I88" i="14"/>
  <c r="J88" i="14"/>
  <c r="M88" i="14"/>
  <c r="N88" i="14"/>
  <c r="N283" i="1"/>
  <c r="M283" i="1"/>
  <c r="L283" i="1"/>
  <c r="K283" i="1"/>
  <c r="J283" i="1"/>
  <c r="I283" i="1"/>
  <c r="H283" i="1"/>
  <c r="G283" i="1"/>
  <c r="F283" i="1"/>
  <c r="E283" i="1"/>
  <c r="N279" i="1"/>
  <c r="M279" i="1"/>
  <c r="L279" i="1"/>
  <c r="K279" i="1"/>
  <c r="J279" i="1"/>
  <c r="I279" i="1"/>
  <c r="H279" i="1"/>
  <c r="G279" i="1"/>
  <c r="F279" i="1"/>
  <c r="E279" i="1"/>
  <c r="N272" i="1"/>
  <c r="M272" i="1"/>
  <c r="L272" i="1"/>
  <c r="K272" i="1"/>
  <c r="J272" i="1"/>
  <c r="I272" i="1"/>
  <c r="H272" i="1"/>
  <c r="G272" i="1"/>
  <c r="F272" i="1"/>
  <c r="E272" i="1"/>
  <c r="N268" i="1"/>
  <c r="M268" i="1"/>
  <c r="L268" i="1"/>
  <c r="K268" i="1"/>
  <c r="J268" i="1"/>
  <c r="I268" i="1"/>
  <c r="H268" i="1"/>
  <c r="G268" i="1"/>
  <c r="F268" i="1"/>
  <c r="E268" i="1"/>
  <c r="N134" i="1"/>
  <c r="M134" i="1"/>
  <c r="L134" i="1"/>
  <c r="K134" i="1"/>
  <c r="J134" i="1"/>
  <c r="I134" i="1"/>
  <c r="H134" i="1"/>
  <c r="G134" i="1"/>
  <c r="F134" i="1"/>
  <c r="E134" i="1"/>
  <c r="F28" i="17"/>
  <c r="G28" i="17"/>
  <c r="H28" i="17"/>
  <c r="I28" i="17"/>
  <c r="J28" i="17"/>
  <c r="K28" i="17"/>
  <c r="L28" i="17"/>
  <c r="M28" i="17"/>
  <c r="N28" i="17"/>
  <c r="E28" i="17"/>
  <c r="N76" i="17"/>
  <c r="M76" i="17"/>
  <c r="L76" i="17"/>
  <c r="K76" i="17"/>
  <c r="J76" i="17"/>
  <c r="I76" i="17"/>
  <c r="H76" i="17"/>
  <c r="G76" i="17"/>
  <c r="F76" i="17"/>
  <c r="E76" i="17"/>
  <c r="N67" i="17"/>
  <c r="M67" i="17"/>
  <c r="L67" i="17"/>
  <c r="K67" i="17"/>
  <c r="J67" i="17"/>
  <c r="I67" i="17"/>
  <c r="H67" i="17"/>
  <c r="G67" i="17"/>
  <c r="F67" i="17"/>
  <c r="E67" i="17"/>
  <c r="N33" i="17"/>
  <c r="M33" i="17"/>
  <c r="L33" i="17"/>
  <c r="K33" i="17"/>
  <c r="J33" i="17"/>
  <c r="I33" i="17"/>
  <c r="H33" i="17"/>
  <c r="G33" i="17"/>
  <c r="F33" i="17"/>
  <c r="E33" i="17"/>
  <c r="J24" i="18"/>
  <c r="K24" i="18"/>
  <c r="L24" i="18"/>
  <c r="I24" i="18"/>
  <c r="E284" i="1" l="1"/>
  <c r="G284" i="1"/>
  <c r="K284" i="1"/>
  <c r="M284" i="1"/>
  <c r="F284" i="1"/>
  <c r="H284" i="1"/>
  <c r="L284" i="1"/>
  <c r="N284" i="1"/>
  <c r="F24" i="18" l="1"/>
  <c r="G24" i="18"/>
  <c r="H24" i="18"/>
  <c r="M24" i="18"/>
  <c r="N24" i="18"/>
  <c r="E24" i="18"/>
  <c r="N83" i="18"/>
  <c r="M83" i="18"/>
  <c r="L83" i="18"/>
  <c r="K83" i="18"/>
  <c r="I83" i="18"/>
  <c r="H83" i="18"/>
  <c r="G83" i="18"/>
  <c r="F83" i="18"/>
  <c r="E83" i="18"/>
  <c r="N74" i="18"/>
  <c r="M74" i="18"/>
  <c r="L74" i="18"/>
  <c r="K74" i="18"/>
  <c r="J74" i="18"/>
  <c r="I74" i="18"/>
  <c r="H74" i="18"/>
  <c r="G74" i="18"/>
  <c r="F74" i="18"/>
  <c r="E74" i="18"/>
  <c r="N29" i="18"/>
  <c r="M29" i="18"/>
  <c r="L29" i="18"/>
  <c r="K29" i="18"/>
  <c r="J29" i="18"/>
  <c r="I29" i="18"/>
  <c r="H29" i="18"/>
  <c r="G29" i="18"/>
  <c r="F29" i="18"/>
  <c r="E29" i="18"/>
  <c r="N56" i="16"/>
  <c r="N57" i="16"/>
  <c r="O57" i="16" s="1"/>
  <c r="N58" i="16"/>
  <c r="N59" i="16"/>
  <c r="N60" i="16"/>
  <c r="N61" i="16"/>
  <c r="N62" i="16"/>
  <c r="O62" i="16" s="1"/>
  <c r="N63" i="16"/>
  <c r="O63" i="16" s="1"/>
  <c r="N64" i="16"/>
  <c r="O64" i="16" s="1"/>
  <c r="N65" i="16"/>
  <c r="O65" i="16" s="1"/>
  <c r="N66" i="16"/>
  <c r="N67" i="16"/>
  <c r="O67" i="16" s="1"/>
  <c r="N68" i="16"/>
  <c r="O68" i="16" s="1"/>
  <c r="N69" i="16"/>
  <c r="O69" i="16" s="1"/>
  <c r="N70" i="16"/>
  <c r="N71" i="16"/>
  <c r="N55" i="16"/>
  <c r="O55" i="16" s="1"/>
  <c r="N53" i="16"/>
  <c r="N52" i="16"/>
  <c r="O52" i="16" s="1"/>
  <c r="N49" i="16"/>
  <c r="N41" i="16"/>
  <c r="N42" i="16"/>
  <c r="N43" i="16"/>
  <c r="N44" i="16"/>
  <c r="N45" i="16"/>
  <c r="N46" i="16"/>
  <c r="O46" i="16" s="1"/>
  <c r="N47" i="16"/>
  <c r="N48" i="16"/>
  <c r="O48" i="16" s="1"/>
  <c r="N40" i="16"/>
  <c r="O40" i="16" s="1"/>
  <c r="N38" i="16"/>
  <c r="N20" i="16"/>
  <c r="N21" i="16"/>
  <c r="N22" i="16"/>
  <c r="O22" i="16" s="1"/>
  <c r="N23" i="16"/>
  <c r="N24" i="16"/>
  <c r="N25" i="16"/>
  <c r="N26" i="16"/>
  <c r="N27" i="16"/>
  <c r="N28" i="16"/>
  <c r="O28" i="16" s="1"/>
  <c r="N29" i="16"/>
  <c r="O29" i="16" s="1"/>
  <c r="N30" i="16"/>
  <c r="O30" i="16" s="1"/>
  <c r="N31" i="16"/>
  <c r="N32" i="16"/>
  <c r="N33" i="16"/>
  <c r="O33" i="16" s="1"/>
  <c r="N34" i="16"/>
  <c r="N35" i="16"/>
  <c r="N19" i="16"/>
  <c r="O19" i="16" s="1"/>
  <c r="N17" i="16"/>
  <c r="O17" i="16" s="1"/>
  <c r="N16" i="16"/>
  <c r="N13" i="16"/>
  <c r="O13" i="16" s="1"/>
  <c r="N5" i="16"/>
  <c r="N6" i="16"/>
  <c r="O6" i="16" s="1"/>
  <c r="N7" i="16"/>
  <c r="O7" i="16" s="1"/>
  <c r="N8" i="16"/>
  <c r="O8" i="16" s="1"/>
  <c r="N9" i="16"/>
  <c r="N10" i="16"/>
  <c r="N11" i="16"/>
  <c r="O11" i="16" s="1"/>
  <c r="N12" i="16"/>
  <c r="N4" i="16"/>
  <c r="N2" i="16"/>
  <c r="O2" i="16" s="1"/>
  <c r="C17" i="4"/>
  <c r="C18" i="4" s="1"/>
  <c r="D17" i="4"/>
  <c r="D18" i="4" s="1"/>
  <c r="E17" i="4"/>
  <c r="E18" i="4" s="1"/>
  <c r="F17" i="4"/>
  <c r="F18" i="4" s="1"/>
  <c r="G17" i="4"/>
  <c r="G18" i="4" s="1"/>
  <c r="H17" i="4"/>
  <c r="H18" i="4" s="1"/>
  <c r="I17" i="4"/>
  <c r="I18" i="4" s="1"/>
  <c r="J17" i="4"/>
  <c r="J18" i="4" s="1"/>
  <c r="K17" i="4"/>
  <c r="K18" i="4" s="1"/>
  <c r="B17" i="4"/>
  <c r="B18" i="4" s="1"/>
  <c r="P8" i="3"/>
  <c r="O14" i="3"/>
  <c r="O15" i="3"/>
  <c r="O16" i="3"/>
  <c r="O13" i="3"/>
  <c r="O6" i="3"/>
  <c r="O7" i="3"/>
  <c r="O8" i="3"/>
  <c r="O5" i="3"/>
  <c r="E84" i="18" l="1"/>
  <c r="G84" i="18"/>
  <c r="I84" i="18"/>
  <c r="K84" i="18"/>
  <c r="M84" i="18"/>
  <c r="F84" i="18"/>
  <c r="H84" i="18"/>
  <c r="J84" i="18"/>
  <c r="L84" i="18"/>
  <c r="N84" i="18"/>
  <c r="N261" i="1"/>
  <c r="M261" i="1"/>
  <c r="L261" i="1"/>
  <c r="K261" i="1"/>
  <c r="J261" i="1"/>
  <c r="I261" i="1"/>
  <c r="H261" i="1"/>
  <c r="G261" i="1"/>
  <c r="F261" i="1"/>
  <c r="E261" i="1"/>
  <c r="N257" i="1"/>
  <c r="M257" i="1"/>
  <c r="L257" i="1"/>
  <c r="K257" i="1"/>
  <c r="J257" i="1"/>
  <c r="I257" i="1"/>
  <c r="H257" i="1"/>
  <c r="G257" i="1"/>
  <c r="F257" i="1"/>
  <c r="E257" i="1"/>
  <c r="N250" i="1"/>
  <c r="M250" i="1"/>
  <c r="L250" i="1"/>
  <c r="K250" i="1"/>
  <c r="J250" i="1"/>
  <c r="I250" i="1"/>
  <c r="H250" i="1"/>
  <c r="G250" i="1"/>
  <c r="F250" i="1"/>
  <c r="E250" i="1"/>
  <c r="N246" i="1"/>
  <c r="M246" i="1"/>
  <c r="L246" i="1"/>
  <c r="K246" i="1"/>
  <c r="J246" i="1"/>
  <c r="I246" i="1"/>
  <c r="H246" i="1"/>
  <c r="G246" i="1"/>
  <c r="F246" i="1"/>
  <c r="E246" i="1"/>
  <c r="N239" i="1"/>
  <c r="M239" i="1"/>
  <c r="L239" i="1"/>
  <c r="K239" i="1"/>
  <c r="J239" i="1"/>
  <c r="I239" i="1"/>
  <c r="H239" i="1"/>
  <c r="G239" i="1"/>
  <c r="F239" i="1"/>
  <c r="E239" i="1"/>
  <c r="N235" i="1"/>
  <c r="M235" i="1"/>
  <c r="L235" i="1"/>
  <c r="K235" i="1"/>
  <c r="J235" i="1"/>
  <c r="I235" i="1"/>
  <c r="H235" i="1"/>
  <c r="G235" i="1"/>
  <c r="F235" i="1"/>
  <c r="E235" i="1"/>
  <c r="N227" i="1"/>
  <c r="M227" i="1"/>
  <c r="L227" i="1"/>
  <c r="K227" i="1"/>
  <c r="J227" i="1"/>
  <c r="I227" i="1"/>
  <c r="H227" i="1"/>
  <c r="G227" i="1"/>
  <c r="F227" i="1"/>
  <c r="E227" i="1"/>
  <c r="N223" i="1"/>
  <c r="M223" i="1"/>
  <c r="L223" i="1"/>
  <c r="K223" i="1"/>
  <c r="J223" i="1"/>
  <c r="I223" i="1"/>
  <c r="H223" i="1"/>
  <c r="G223" i="1"/>
  <c r="F223" i="1"/>
  <c r="E223" i="1"/>
  <c r="N215" i="1"/>
  <c r="M215" i="1"/>
  <c r="L215" i="1"/>
  <c r="K215" i="1"/>
  <c r="J215" i="1"/>
  <c r="I215" i="1"/>
  <c r="H215" i="1"/>
  <c r="G215" i="1"/>
  <c r="F215" i="1"/>
  <c r="E215" i="1"/>
  <c r="N211" i="1"/>
  <c r="M211" i="1"/>
  <c r="L211" i="1"/>
  <c r="K211" i="1"/>
  <c r="J211" i="1"/>
  <c r="I211" i="1"/>
  <c r="H211" i="1"/>
  <c r="G211" i="1"/>
  <c r="F211" i="1"/>
  <c r="E211" i="1"/>
  <c r="N204" i="1"/>
  <c r="M204" i="1"/>
  <c r="L204" i="1"/>
  <c r="K204" i="1"/>
  <c r="J204" i="1"/>
  <c r="I204" i="1"/>
  <c r="H204" i="1"/>
  <c r="G204" i="1"/>
  <c r="F204" i="1"/>
  <c r="E204" i="1"/>
  <c r="N200" i="1"/>
  <c r="M200" i="1"/>
  <c r="L200" i="1"/>
  <c r="K200" i="1"/>
  <c r="J200" i="1"/>
  <c r="I200" i="1"/>
  <c r="H200" i="1"/>
  <c r="G200" i="1"/>
  <c r="F200" i="1"/>
  <c r="E200" i="1"/>
  <c r="F180" i="1"/>
  <c r="G180" i="1"/>
  <c r="H180" i="1"/>
  <c r="I180" i="1"/>
  <c r="J180" i="1"/>
  <c r="K180" i="1"/>
  <c r="L180" i="1"/>
  <c r="M180" i="1"/>
  <c r="N180" i="1"/>
  <c r="E180" i="1"/>
  <c r="N192" i="1"/>
  <c r="M192" i="1"/>
  <c r="L192" i="1"/>
  <c r="K192" i="1"/>
  <c r="J192" i="1"/>
  <c r="I192" i="1"/>
  <c r="H192" i="1"/>
  <c r="G192" i="1"/>
  <c r="F192" i="1"/>
  <c r="E192" i="1"/>
  <c r="N188" i="1"/>
  <c r="M188" i="1"/>
  <c r="L188" i="1"/>
  <c r="K188" i="1"/>
  <c r="J188" i="1"/>
  <c r="I188" i="1"/>
  <c r="H188" i="1"/>
  <c r="G188" i="1"/>
  <c r="F188" i="1"/>
  <c r="E188" i="1"/>
  <c r="N177" i="1"/>
  <c r="M177" i="1"/>
  <c r="L177" i="1"/>
  <c r="K177" i="1"/>
  <c r="J177" i="1"/>
  <c r="I177" i="1"/>
  <c r="H177" i="1"/>
  <c r="G177" i="1"/>
  <c r="F177" i="1"/>
  <c r="E177" i="1"/>
  <c r="N168" i="1"/>
  <c r="M168" i="1"/>
  <c r="L168" i="1"/>
  <c r="K168" i="1"/>
  <c r="J168" i="1"/>
  <c r="I168" i="1"/>
  <c r="H168" i="1"/>
  <c r="G168" i="1"/>
  <c r="F168" i="1"/>
  <c r="E168" i="1"/>
  <c r="N164" i="1"/>
  <c r="M164" i="1"/>
  <c r="L164" i="1"/>
  <c r="K164" i="1"/>
  <c r="J164" i="1"/>
  <c r="I164" i="1"/>
  <c r="H164" i="1"/>
  <c r="G164" i="1"/>
  <c r="F164" i="1"/>
  <c r="E164" i="1"/>
  <c r="N157" i="1"/>
  <c r="M157" i="1"/>
  <c r="L157" i="1"/>
  <c r="K157" i="1"/>
  <c r="J157" i="1"/>
  <c r="I157" i="1"/>
  <c r="H157" i="1"/>
  <c r="G157" i="1"/>
  <c r="F157" i="1"/>
  <c r="E157" i="1"/>
  <c r="N153" i="1"/>
  <c r="M153" i="1"/>
  <c r="L153" i="1"/>
  <c r="K153" i="1"/>
  <c r="J153" i="1"/>
  <c r="I153" i="1"/>
  <c r="H153" i="1"/>
  <c r="G153" i="1"/>
  <c r="F153" i="1"/>
  <c r="E153" i="1"/>
  <c r="N122" i="1"/>
  <c r="M122" i="1"/>
  <c r="L122" i="1"/>
  <c r="K122" i="1"/>
  <c r="J122" i="1"/>
  <c r="I122" i="1"/>
  <c r="H122" i="1"/>
  <c r="G122" i="1"/>
  <c r="F122" i="1"/>
  <c r="E122" i="1"/>
  <c r="N118" i="1"/>
  <c r="M118" i="1"/>
  <c r="L118" i="1"/>
  <c r="K118" i="1"/>
  <c r="J118" i="1"/>
  <c r="I118" i="1"/>
  <c r="H118" i="1"/>
  <c r="G118" i="1"/>
  <c r="F118" i="1"/>
  <c r="E118" i="1"/>
  <c r="N110" i="1"/>
  <c r="M110" i="1"/>
  <c r="L110" i="1"/>
  <c r="K110" i="1"/>
  <c r="J110" i="1"/>
  <c r="I110" i="1"/>
  <c r="H110" i="1"/>
  <c r="G110" i="1"/>
  <c r="F110" i="1"/>
  <c r="E110" i="1"/>
  <c r="N106" i="1"/>
  <c r="M106" i="1"/>
  <c r="L106" i="1"/>
  <c r="K106" i="1"/>
  <c r="J106" i="1"/>
  <c r="I106" i="1"/>
  <c r="H106" i="1"/>
  <c r="G106" i="1"/>
  <c r="F106" i="1"/>
  <c r="E106" i="1"/>
  <c r="N99" i="1"/>
  <c r="M99" i="1"/>
  <c r="L99" i="1"/>
  <c r="K99" i="1"/>
  <c r="J99" i="1"/>
  <c r="I99" i="1"/>
  <c r="H99" i="1"/>
  <c r="G99" i="1"/>
  <c r="F99" i="1"/>
  <c r="E99" i="1"/>
  <c r="N95" i="1"/>
  <c r="M95" i="1"/>
  <c r="L95" i="1"/>
  <c r="K95" i="1"/>
  <c r="J95" i="1"/>
  <c r="I95" i="1"/>
  <c r="H95" i="1"/>
  <c r="G95" i="1"/>
  <c r="F95" i="1"/>
  <c r="E95" i="1"/>
  <c r="N88" i="1"/>
  <c r="M88" i="1"/>
  <c r="L88" i="1"/>
  <c r="K88" i="1"/>
  <c r="J88" i="1"/>
  <c r="I88" i="1"/>
  <c r="H88" i="1"/>
  <c r="G88" i="1"/>
  <c r="F88" i="1"/>
  <c r="E88" i="1"/>
  <c r="N84" i="1"/>
  <c r="M84" i="1"/>
  <c r="L84" i="1"/>
  <c r="K84" i="1"/>
  <c r="J84" i="1"/>
  <c r="I84" i="1"/>
  <c r="H84" i="1"/>
  <c r="G84" i="1"/>
  <c r="F84" i="1"/>
  <c r="E84" i="1"/>
  <c r="N77" i="1"/>
  <c r="M77" i="1"/>
  <c r="L77" i="1"/>
  <c r="K77" i="1"/>
  <c r="J77" i="1"/>
  <c r="I77" i="1"/>
  <c r="H77" i="1"/>
  <c r="G77" i="1"/>
  <c r="F77" i="1"/>
  <c r="E77" i="1"/>
  <c r="N73" i="1"/>
  <c r="M73" i="1"/>
  <c r="L73" i="1"/>
  <c r="K73" i="1"/>
  <c r="J73" i="1"/>
  <c r="I73" i="1"/>
  <c r="H73" i="1"/>
  <c r="G73" i="1"/>
  <c r="F73" i="1"/>
  <c r="E73" i="1"/>
  <c r="N66" i="1"/>
  <c r="M66" i="1"/>
  <c r="L66" i="1"/>
  <c r="K66" i="1"/>
  <c r="J66" i="1"/>
  <c r="I66" i="1"/>
  <c r="H66" i="1"/>
  <c r="G66" i="1"/>
  <c r="F66" i="1"/>
  <c r="E66" i="1"/>
  <c r="N63" i="1"/>
  <c r="M63" i="1"/>
  <c r="L63" i="1"/>
  <c r="K63" i="1"/>
  <c r="J63" i="1"/>
  <c r="I63" i="1"/>
  <c r="H63" i="1"/>
  <c r="G63" i="1"/>
  <c r="F63" i="1"/>
  <c r="E63" i="1"/>
  <c r="N55" i="1"/>
  <c r="M55" i="1"/>
  <c r="L55" i="1"/>
  <c r="K55" i="1"/>
  <c r="J55" i="1"/>
  <c r="I55" i="1"/>
  <c r="H55" i="1"/>
  <c r="G55" i="1"/>
  <c r="F55" i="1"/>
  <c r="E55" i="1"/>
  <c r="N51" i="1"/>
  <c r="M51" i="1"/>
  <c r="L51" i="1"/>
  <c r="K51" i="1"/>
  <c r="J51" i="1"/>
  <c r="I51" i="1"/>
  <c r="H51" i="1"/>
  <c r="G51" i="1"/>
  <c r="F51" i="1"/>
  <c r="E51" i="1"/>
  <c r="N43" i="1"/>
  <c r="M43" i="1"/>
  <c r="L43" i="1"/>
  <c r="K43" i="1"/>
  <c r="J43" i="1"/>
  <c r="I43" i="1"/>
  <c r="H43" i="1"/>
  <c r="G43" i="1"/>
  <c r="F43" i="1"/>
  <c r="E43" i="1"/>
  <c r="N39" i="1"/>
  <c r="M39" i="1"/>
  <c r="L39" i="1"/>
  <c r="K39" i="1"/>
  <c r="J39" i="1"/>
  <c r="I39" i="1"/>
  <c r="H39" i="1"/>
  <c r="G39" i="1"/>
  <c r="F39" i="1"/>
  <c r="E39" i="1"/>
  <c r="E32" i="1"/>
  <c r="F32" i="1"/>
  <c r="G32" i="1"/>
  <c r="H32" i="1"/>
  <c r="I32" i="1"/>
  <c r="J32" i="1"/>
  <c r="K32" i="1"/>
  <c r="L32" i="1"/>
  <c r="M32" i="1"/>
  <c r="N32" i="1"/>
  <c r="N28" i="1"/>
  <c r="M28" i="1"/>
  <c r="L28" i="1"/>
  <c r="K28" i="1"/>
  <c r="J28" i="1"/>
  <c r="I28" i="1"/>
  <c r="H28" i="1"/>
  <c r="G28" i="1"/>
  <c r="F28" i="1"/>
  <c r="E28" i="1"/>
  <c r="N19" i="1"/>
  <c r="M19" i="1"/>
  <c r="L19" i="1"/>
  <c r="K19" i="1"/>
  <c r="J19" i="1"/>
  <c r="I19" i="1"/>
  <c r="H19" i="1"/>
  <c r="G19" i="1"/>
  <c r="F19" i="1"/>
  <c r="E19" i="1"/>
  <c r="N15" i="1"/>
  <c r="M15" i="1"/>
  <c r="L15" i="1"/>
  <c r="K15" i="1"/>
  <c r="J15" i="1"/>
  <c r="I15" i="1"/>
  <c r="H15" i="1"/>
  <c r="G15" i="1"/>
  <c r="F15" i="1"/>
  <c r="E15" i="1"/>
  <c r="E262" i="1" l="1"/>
  <c r="G262" i="1"/>
  <c r="I262" i="1"/>
  <c r="K262" i="1"/>
  <c r="M262" i="1"/>
  <c r="F262" i="1"/>
  <c r="H262" i="1"/>
  <c r="J262" i="1"/>
  <c r="L262" i="1"/>
  <c r="N262" i="1"/>
  <c r="E216" i="1"/>
  <c r="G216" i="1"/>
  <c r="I216" i="1"/>
  <c r="K216" i="1"/>
  <c r="M216" i="1"/>
  <c r="F216" i="1"/>
  <c r="H216" i="1"/>
  <c r="J216" i="1"/>
  <c r="L216" i="1"/>
  <c r="N216" i="1"/>
  <c r="E193" i="1"/>
  <c r="G193" i="1"/>
  <c r="I193" i="1"/>
  <c r="K193" i="1"/>
  <c r="M193" i="1"/>
  <c r="F193" i="1"/>
  <c r="H193" i="1"/>
  <c r="J193" i="1"/>
  <c r="L193" i="1"/>
  <c r="N193" i="1"/>
  <c r="E123" i="1"/>
  <c r="G123" i="1"/>
  <c r="I123" i="1"/>
  <c r="K123" i="1"/>
  <c r="M123" i="1"/>
  <c r="F123" i="1"/>
  <c r="H123" i="1"/>
  <c r="J123" i="1"/>
  <c r="L123" i="1"/>
  <c r="N123" i="1"/>
  <c r="E100" i="1"/>
  <c r="G100" i="1"/>
  <c r="K100" i="1"/>
  <c r="M100" i="1"/>
  <c r="F100" i="1"/>
  <c r="H100" i="1"/>
  <c r="L100" i="1"/>
  <c r="N100" i="1"/>
  <c r="N70" i="14" l="1"/>
  <c r="M70" i="14"/>
  <c r="L70" i="14"/>
  <c r="K70" i="14"/>
  <c r="J70" i="14"/>
  <c r="I70" i="14"/>
  <c r="H70" i="14"/>
  <c r="G70" i="14"/>
  <c r="F70" i="14"/>
  <c r="E70" i="14"/>
  <c r="F28" i="8" l="1"/>
  <c r="G28" i="8"/>
  <c r="H28" i="8"/>
  <c r="I28" i="8"/>
  <c r="J28" i="8"/>
  <c r="K28" i="8"/>
  <c r="L28" i="8"/>
  <c r="M28" i="8"/>
  <c r="N28" i="8"/>
  <c r="E28" i="8"/>
  <c r="F98" i="6"/>
  <c r="G98" i="6"/>
  <c r="H98" i="6"/>
  <c r="I98" i="6"/>
  <c r="J98" i="6"/>
  <c r="K98" i="6"/>
  <c r="L98" i="6"/>
  <c r="M98" i="6"/>
  <c r="N98" i="6"/>
  <c r="E98" i="6"/>
  <c r="F28" i="9"/>
  <c r="G28" i="9"/>
  <c r="H28" i="9"/>
  <c r="I28" i="9"/>
  <c r="J28" i="9"/>
  <c r="K28" i="9"/>
  <c r="L28" i="9"/>
  <c r="M28" i="9"/>
  <c r="N28" i="9"/>
  <c r="E28" i="9"/>
  <c r="F70" i="15" l="1"/>
  <c r="G70" i="15"/>
  <c r="H70" i="15"/>
  <c r="I70" i="15"/>
  <c r="J70" i="15"/>
  <c r="K70" i="15"/>
  <c r="L70" i="15"/>
  <c r="M70" i="15"/>
  <c r="N70" i="15"/>
  <c r="E70" i="15"/>
  <c r="F64" i="15"/>
  <c r="G64" i="15"/>
  <c r="H64" i="15"/>
  <c r="I64" i="15"/>
  <c r="J64" i="15"/>
  <c r="K64" i="15"/>
  <c r="L64" i="15"/>
  <c r="M64" i="15"/>
  <c r="N64" i="15"/>
  <c r="E64" i="15"/>
  <c r="F29" i="15"/>
  <c r="G29" i="15"/>
  <c r="H29" i="15"/>
  <c r="I29" i="15"/>
  <c r="J29" i="15"/>
  <c r="K29" i="15"/>
  <c r="L29" i="15"/>
  <c r="M29" i="15"/>
  <c r="N29" i="15"/>
  <c r="E29" i="15"/>
  <c r="F24" i="15"/>
  <c r="G24" i="15"/>
  <c r="H24" i="15"/>
  <c r="I24" i="15"/>
  <c r="J24" i="15"/>
  <c r="K24" i="15"/>
  <c r="L24" i="15"/>
  <c r="M24" i="15"/>
  <c r="N24" i="15"/>
  <c r="E24" i="15"/>
  <c r="F86" i="14"/>
  <c r="G86" i="14"/>
  <c r="H86" i="14"/>
  <c r="I86" i="14"/>
  <c r="J86" i="14"/>
  <c r="K86" i="14"/>
  <c r="L86" i="14"/>
  <c r="M86" i="14"/>
  <c r="N86" i="14"/>
  <c r="E86" i="14"/>
  <c r="F29" i="14"/>
  <c r="G29" i="14"/>
  <c r="H29" i="14"/>
  <c r="I29" i="14"/>
  <c r="J29" i="14"/>
  <c r="K29" i="14"/>
  <c r="L29" i="14"/>
  <c r="M29" i="14"/>
  <c r="N29" i="14"/>
  <c r="E29" i="14"/>
  <c r="F24" i="14"/>
  <c r="G24" i="14"/>
  <c r="H24" i="14"/>
  <c r="I24" i="14"/>
  <c r="J24" i="14"/>
  <c r="K24" i="14"/>
  <c r="L24" i="14"/>
  <c r="M24" i="14"/>
  <c r="N24" i="14"/>
  <c r="E24" i="14"/>
  <c r="F29" i="12"/>
  <c r="G29" i="12"/>
  <c r="H29" i="12"/>
  <c r="I29" i="12"/>
  <c r="J29" i="12"/>
  <c r="K29" i="12"/>
  <c r="L29" i="12"/>
  <c r="M29" i="12"/>
  <c r="N29" i="12"/>
  <c r="E29" i="12"/>
  <c r="F81" i="13"/>
  <c r="G81" i="13"/>
  <c r="H81" i="13"/>
  <c r="I81" i="13"/>
  <c r="J81" i="13"/>
  <c r="K81" i="13"/>
  <c r="L81" i="13"/>
  <c r="M81" i="13"/>
  <c r="N81" i="13"/>
  <c r="E81" i="13"/>
  <c r="F63" i="13"/>
  <c r="G63" i="13"/>
  <c r="H63" i="13"/>
  <c r="I63" i="13"/>
  <c r="J63" i="13"/>
  <c r="K63" i="13"/>
  <c r="L63" i="13"/>
  <c r="M63" i="13"/>
  <c r="N63" i="13"/>
  <c r="E63" i="13"/>
  <c r="F30" i="13"/>
  <c r="G30" i="13"/>
  <c r="H30" i="13"/>
  <c r="I30" i="13"/>
  <c r="J30" i="13"/>
  <c r="K30" i="13"/>
  <c r="L30" i="13"/>
  <c r="M30" i="13"/>
  <c r="N30" i="13"/>
  <c r="E30" i="13"/>
  <c r="F25" i="13"/>
  <c r="G25" i="13"/>
  <c r="H25" i="13"/>
  <c r="I25" i="13"/>
  <c r="J25" i="13"/>
  <c r="K25" i="13"/>
  <c r="L25" i="13"/>
  <c r="M25" i="13"/>
  <c r="N25" i="13"/>
  <c r="E25" i="13"/>
  <c r="N90" i="12"/>
  <c r="M90" i="12"/>
  <c r="L90" i="12"/>
  <c r="K90" i="12"/>
  <c r="J90" i="12"/>
  <c r="I90" i="12"/>
  <c r="H90" i="12"/>
  <c r="G90" i="12"/>
  <c r="F90" i="12"/>
  <c r="E90" i="12"/>
  <c r="F85" i="12"/>
  <c r="G85" i="12"/>
  <c r="H85" i="12"/>
  <c r="I85" i="12"/>
  <c r="J85" i="12"/>
  <c r="K85" i="12"/>
  <c r="L85" i="12"/>
  <c r="M85" i="12"/>
  <c r="N85" i="12"/>
  <c r="E85" i="12"/>
  <c r="N71" i="15" l="1"/>
  <c r="L71" i="15"/>
  <c r="H71" i="15"/>
  <c r="E71" i="15"/>
  <c r="K71" i="15"/>
  <c r="I71" i="15"/>
  <c r="G71" i="15"/>
  <c r="J71" i="15"/>
  <c r="F71" i="15"/>
  <c r="M71" i="15"/>
  <c r="K83" i="13"/>
  <c r="G83" i="13"/>
  <c r="N83" i="13"/>
  <c r="J83" i="13"/>
  <c r="H83" i="13"/>
  <c r="L83" i="13"/>
  <c r="F83" i="13"/>
  <c r="E83" i="13"/>
  <c r="I83" i="13"/>
  <c r="M83" i="13"/>
  <c r="F37" i="12"/>
  <c r="F91" i="12" s="1"/>
  <c r="G37" i="12"/>
  <c r="G91" i="12" s="1"/>
  <c r="H37" i="12"/>
  <c r="H91" i="12" s="1"/>
  <c r="I37" i="12"/>
  <c r="I91" i="12" s="1"/>
  <c r="J37" i="12"/>
  <c r="J91" i="12" s="1"/>
  <c r="K37" i="12"/>
  <c r="K91" i="12" s="1"/>
  <c r="L37" i="12"/>
  <c r="L91" i="12" s="1"/>
  <c r="M37" i="12"/>
  <c r="M91" i="12" s="1"/>
  <c r="N37" i="12"/>
  <c r="N91" i="12" s="1"/>
  <c r="E37" i="12"/>
  <c r="E91" i="12" s="1"/>
  <c r="F88" i="11"/>
  <c r="G88" i="11"/>
  <c r="H88" i="11"/>
  <c r="I88" i="11"/>
  <c r="J88" i="11"/>
  <c r="K88" i="11"/>
  <c r="L88" i="11"/>
  <c r="M88" i="11"/>
  <c r="N88" i="11"/>
  <c r="E88" i="11"/>
  <c r="N67" i="11"/>
  <c r="F67" i="11"/>
  <c r="G67" i="11"/>
  <c r="H67" i="11"/>
  <c r="I67" i="11"/>
  <c r="J67" i="11"/>
  <c r="K67" i="11"/>
  <c r="L67" i="11"/>
  <c r="M67" i="11"/>
  <c r="E67" i="11"/>
  <c r="F29" i="11"/>
  <c r="G29" i="11"/>
  <c r="H29" i="11"/>
  <c r="I29" i="11"/>
  <c r="J29" i="11"/>
  <c r="K29" i="11"/>
  <c r="L29" i="11"/>
  <c r="M29" i="11"/>
  <c r="N29" i="11"/>
  <c r="E29" i="11"/>
  <c r="F24" i="11"/>
  <c r="G24" i="11"/>
  <c r="H24" i="11"/>
  <c r="I24" i="11"/>
  <c r="J24" i="11"/>
  <c r="K24" i="11"/>
  <c r="L24" i="11"/>
  <c r="M24" i="11"/>
  <c r="N24" i="11"/>
  <c r="E24" i="11"/>
  <c r="F85" i="10"/>
  <c r="G85" i="10"/>
  <c r="H85" i="10"/>
  <c r="I85" i="10"/>
  <c r="J85" i="10"/>
  <c r="K85" i="10"/>
  <c r="L85" i="10"/>
  <c r="M85" i="10"/>
  <c r="N85" i="10"/>
  <c r="E85" i="10"/>
  <c r="F69" i="10"/>
  <c r="G69" i="10"/>
  <c r="H69" i="10"/>
  <c r="I69" i="10"/>
  <c r="J69" i="10"/>
  <c r="K69" i="10"/>
  <c r="L69" i="10"/>
  <c r="M69" i="10"/>
  <c r="N69" i="10"/>
  <c r="E69" i="10"/>
  <c r="F27" i="10"/>
  <c r="G27" i="10"/>
  <c r="H27" i="10"/>
  <c r="I27" i="10"/>
  <c r="J27" i="10"/>
  <c r="K27" i="10"/>
  <c r="L27" i="10"/>
  <c r="M27" i="10"/>
  <c r="N27" i="10"/>
  <c r="E27" i="10"/>
  <c r="F22" i="10"/>
  <c r="F86" i="10" s="1"/>
  <c r="G22" i="10"/>
  <c r="H22" i="10"/>
  <c r="I22" i="10"/>
  <c r="J22" i="10"/>
  <c r="J86" i="10" s="1"/>
  <c r="K22" i="10"/>
  <c r="L22" i="10"/>
  <c r="L86" i="10" s="1"/>
  <c r="M22" i="10"/>
  <c r="N22" i="10"/>
  <c r="N86" i="10" s="1"/>
  <c r="E22" i="10"/>
  <c r="F85" i="9"/>
  <c r="G85" i="9"/>
  <c r="H85" i="9"/>
  <c r="I85" i="9"/>
  <c r="J85" i="9"/>
  <c r="K85" i="9"/>
  <c r="L85" i="9"/>
  <c r="M85" i="9"/>
  <c r="N85" i="9"/>
  <c r="E85" i="9"/>
  <c r="F67" i="9"/>
  <c r="G67" i="9"/>
  <c r="H67" i="9"/>
  <c r="I67" i="9"/>
  <c r="J67" i="9"/>
  <c r="K67" i="9"/>
  <c r="L67" i="9"/>
  <c r="M67" i="9"/>
  <c r="N67" i="9"/>
  <c r="E67" i="9"/>
  <c r="F23" i="9"/>
  <c r="G23" i="9"/>
  <c r="H23" i="9"/>
  <c r="I23" i="9"/>
  <c r="J23" i="9"/>
  <c r="K23" i="9"/>
  <c r="L23" i="9"/>
  <c r="M23" i="9"/>
  <c r="N23" i="9"/>
  <c r="E23" i="9"/>
  <c r="F87" i="8"/>
  <c r="G87" i="8"/>
  <c r="H87" i="8"/>
  <c r="I87" i="8"/>
  <c r="J87" i="8"/>
  <c r="K87" i="8"/>
  <c r="L87" i="8"/>
  <c r="M87" i="8"/>
  <c r="N87" i="8"/>
  <c r="E87" i="8"/>
  <c r="F68" i="8"/>
  <c r="G68" i="8"/>
  <c r="H68" i="8"/>
  <c r="I68" i="8"/>
  <c r="J68" i="8"/>
  <c r="K68" i="8"/>
  <c r="L68" i="8"/>
  <c r="M68" i="8"/>
  <c r="N68" i="8"/>
  <c r="E68" i="8"/>
  <c r="M90" i="11" l="1"/>
  <c r="I90" i="11"/>
  <c r="G90" i="11"/>
  <c r="H86" i="10"/>
  <c r="K90" i="11"/>
  <c r="G86" i="10"/>
  <c r="N90" i="11"/>
  <c r="E90" i="11"/>
  <c r="L90" i="11"/>
  <c r="J90" i="11"/>
  <c r="H90" i="11"/>
  <c r="F90" i="11"/>
  <c r="E86" i="10"/>
  <c r="M86" i="10"/>
  <c r="K86" i="10"/>
  <c r="I86" i="10"/>
  <c r="E86" i="9"/>
  <c r="G86" i="9"/>
  <c r="N86" i="9"/>
  <c r="L86" i="9"/>
  <c r="H86" i="9"/>
  <c r="F86" i="9"/>
  <c r="M86" i="9"/>
  <c r="K86" i="9"/>
  <c r="F24" i="8" l="1"/>
  <c r="G24" i="8"/>
  <c r="H24" i="8"/>
  <c r="I24" i="8"/>
  <c r="J24" i="8"/>
  <c r="K24" i="8"/>
  <c r="L24" i="8"/>
  <c r="M24" i="8"/>
  <c r="N24" i="8"/>
  <c r="E24" i="8"/>
  <c r="F81" i="7"/>
  <c r="G81" i="7"/>
  <c r="H81" i="7"/>
  <c r="I81" i="7"/>
  <c r="J81" i="7"/>
  <c r="K81" i="7"/>
  <c r="L81" i="7"/>
  <c r="M81" i="7"/>
  <c r="N81" i="7"/>
  <c r="E81" i="7"/>
  <c r="F76" i="7"/>
  <c r="G76" i="7"/>
  <c r="H76" i="7"/>
  <c r="I76" i="7"/>
  <c r="J76" i="7"/>
  <c r="K76" i="7"/>
  <c r="L76" i="7"/>
  <c r="M76" i="7"/>
  <c r="N76" i="7"/>
  <c r="E76" i="7"/>
  <c r="F33" i="7"/>
  <c r="G33" i="7"/>
  <c r="H33" i="7"/>
  <c r="I33" i="7"/>
  <c r="J33" i="7"/>
  <c r="K33" i="7"/>
  <c r="L33" i="7"/>
  <c r="M33" i="7"/>
  <c r="N33" i="7"/>
  <c r="E33" i="7"/>
  <c r="F28" i="7"/>
  <c r="G28" i="7"/>
  <c r="H28" i="7"/>
  <c r="I28" i="7"/>
  <c r="J28" i="7"/>
  <c r="K28" i="7"/>
  <c r="L28" i="7"/>
  <c r="M28" i="7"/>
  <c r="N28" i="7"/>
  <c r="E28" i="7"/>
  <c r="N89" i="8" l="1"/>
  <c r="L89" i="8"/>
  <c r="J89" i="8"/>
  <c r="H89" i="8"/>
  <c r="E89" i="8"/>
  <c r="M89" i="8"/>
  <c r="K89" i="8"/>
  <c r="I89" i="8"/>
  <c r="G89" i="8"/>
  <c r="F89" i="8"/>
  <c r="M82" i="7"/>
  <c r="K82" i="7"/>
  <c r="I82" i="7"/>
  <c r="G82" i="7"/>
  <c r="E82" i="7"/>
  <c r="N82" i="7"/>
  <c r="L82" i="7"/>
  <c r="J82" i="7"/>
  <c r="F82" i="7"/>
  <c r="F75" i="6" l="1"/>
  <c r="G75" i="6"/>
  <c r="H75" i="6"/>
  <c r="I75" i="6"/>
  <c r="J75" i="6"/>
  <c r="K75" i="6"/>
  <c r="L75" i="6"/>
  <c r="M75" i="6"/>
  <c r="N75" i="6"/>
  <c r="E75" i="6"/>
  <c r="F29" i="6" l="1"/>
  <c r="G29" i="6"/>
  <c r="H29" i="6"/>
  <c r="I29" i="6"/>
  <c r="J29" i="6"/>
  <c r="K29" i="6"/>
  <c r="L29" i="6"/>
  <c r="M29" i="6"/>
  <c r="N29" i="6"/>
  <c r="E29" i="6"/>
  <c r="F24" i="6"/>
  <c r="G24" i="6"/>
  <c r="H24" i="6"/>
  <c r="I24" i="6"/>
  <c r="J24" i="6"/>
  <c r="K24" i="6"/>
  <c r="L24" i="6"/>
  <c r="M24" i="6"/>
  <c r="N24" i="6"/>
  <c r="E24" i="6"/>
  <c r="N99" i="6" l="1"/>
  <c r="M99" i="6"/>
  <c r="L99" i="6"/>
  <c r="K99" i="6"/>
  <c r="J99" i="6"/>
  <c r="I99" i="6"/>
  <c r="H99" i="6"/>
  <c r="G99" i="6"/>
  <c r="F99" i="6"/>
  <c r="E99" i="6"/>
</calcChain>
</file>

<file path=xl/sharedStrings.xml><?xml version="1.0" encoding="utf-8"?>
<sst xmlns="http://schemas.openxmlformats.org/spreadsheetml/2006/main" count="3013" uniqueCount="524">
  <si>
    <t>Завтрак</t>
  </si>
  <si>
    <t>Запеканка творожная с изюмом и со сгущенкой</t>
  </si>
  <si>
    <t>Каша манная молочная со сливочным маслом</t>
  </si>
  <si>
    <t>суп молочный с вермишелевый</t>
  </si>
  <si>
    <t>Чай с сахаром</t>
  </si>
  <si>
    <t>Чай сладкий с молоком</t>
  </si>
  <si>
    <t>Яйцо отварное</t>
  </si>
  <si>
    <t>2-ой завтрак</t>
  </si>
  <si>
    <t>Обед</t>
  </si>
  <si>
    <t>Борщ на мкб со сметаной</t>
  </si>
  <si>
    <t>Полдник</t>
  </si>
  <si>
    <t>булочка с повидлом</t>
  </si>
  <si>
    <t>Какао с молоком</t>
  </si>
  <si>
    <t>Кондитерское изделие</t>
  </si>
  <si>
    <t>Кофейный напиток с молоком</t>
  </si>
  <si>
    <t>Каша молочная жидкая геркулесовая со сливочным маслом</t>
  </si>
  <si>
    <t>Суп молочный  рисовый</t>
  </si>
  <si>
    <t>Каша "Дружба" жидкая молочная со сливочным маслом</t>
  </si>
  <si>
    <t>Слойка с сахаром</t>
  </si>
  <si>
    <t>Сырники творожные запеченные</t>
  </si>
  <si>
    <t>День1/ Понедельник 1 неделя</t>
  </si>
  <si>
    <t>День2/ Вторник 1 неделя</t>
  </si>
  <si>
    <t>День 3 / Среда 1 неделя</t>
  </si>
  <si>
    <t>День 4 / Четверг 1 неделя</t>
  </si>
  <si>
    <t>День 5 / Пятница 1 неделя</t>
  </si>
  <si>
    <t>Бутерброд с маслом</t>
  </si>
  <si>
    <t>Бутерброд с повидлом</t>
  </si>
  <si>
    <t>Бутеррод с повидлом</t>
  </si>
  <si>
    <t>Кисель вишневый</t>
  </si>
  <si>
    <t>Кофейный напиток  с молоком</t>
  </si>
  <si>
    <t>Суп молочный пшенный</t>
  </si>
  <si>
    <t>Суп картофельный с бобовыми на мкб</t>
  </si>
  <si>
    <t>Омлет натуральный со сливочным маслом</t>
  </si>
  <si>
    <t>Щи на мкб со сметаной</t>
  </si>
  <si>
    <t>Каша ячневая жидкая молочная со сливочным маслом</t>
  </si>
  <si>
    <t>Суп картофельный с крупой (гречневый) на мкб</t>
  </si>
  <si>
    <t>Пюре картофельное</t>
  </si>
  <si>
    <t>Котлета мясная (ясли) /Сосиска отварная сад</t>
  </si>
  <si>
    <t>Макароны отварные со сливочным маслом</t>
  </si>
  <si>
    <t>Суп с клецками на мкб со сметаной</t>
  </si>
  <si>
    <t>Суп крестянский на мкб со сметаной</t>
  </si>
  <si>
    <t>Кнели куриные</t>
  </si>
  <si>
    <t>Каша гречневая отварная со сливочным маслом</t>
  </si>
  <si>
    <t>Запеканка рыбная с рисом</t>
  </si>
  <si>
    <t>Голубцы ленивые</t>
  </si>
  <si>
    <t>Рагу овощное</t>
  </si>
  <si>
    <t>Котлета куриная</t>
  </si>
  <si>
    <t>Рыба под омлетом</t>
  </si>
  <si>
    <t xml:space="preserve">Картофельное пюре </t>
  </si>
  <si>
    <t>Биточки рыбные</t>
  </si>
  <si>
    <t>Кисель клюквенный</t>
  </si>
  <si>
    <t xml:space="preserve">Хлеб пшеничный /ржано-пшеничный </t>
  </si>
  <si>
    <t>Компот из яблок</t>
  </si>
  <si>
    <t>Компот из яблок и изюма</t>
  </si>
  <si>
    <t>Оладьи со сгущенным молоком</t>
  </si>
  <si>
    <t>Чай без сахара</t>
  </si>
  <si>
    <t>Гуляш из говядины</t>
  </si>
  <si>
    <t>Бутерброд с маслом и сыром</t>
  </si>
  <si>
    <t>Жаркое домашнее из говядины</t>
  </si>
  <si>
    <t>Салат из отварной свеклы</t>
  </si>
  <si>
    <t>Плов из говядины</t>
  </si>
  <si>
    <t>Суммарные объемы блюд по приему пищи</t>
  </si>
  <si>
    <t>От 1 -3 года</t>
  </si>
  <si>
    <t>Наименование</t>
  </si>
  <si>
    <t>Норма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</si>
  <si>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</si>
  <si>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</si>
  <si>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</si>
  <si>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</si>
  <si>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</si>
  <si>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</si>
  <si>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</si>
  <si>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</si>
  <si>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</si>
  <si>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</si>
  <si>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350-450</t>
  </si>
  <si>
    <t>450-550</t>
  </si>
  <si>
    <t>От 3-7 лет</t>
  </si>
  <si>
    <t>400-550</t>
  </si>
  <si>
    <t>600-800</t>
  </si>
  <si>
    <t>200-250</t>
  </si>
  <si>
    <t>250-350</t>
  </si>
  <si>
    <t>Общий</t>
  </si>
  <si>
    <t>Усредненные данные</t>
  </si>
  <si>
    <t>Пищевая ценность</t>
  </si>
  <si>
    <t>Энергетическая ценность</t>
  </si>
  <si>
    <t>Витамин С</t>
  </si>
  <si>
    <t>белки</t>
  </si>
  <si>
    <t xml:space="preserve">жиры </t>
  </si>
  <si>
    <t>углеводы</t>
  </si>
  <si>
    <t>1-3 года</t>
  </si>
  <si>
    <t>3-7 лет</t>
  </si>
  <si>
    <t xml:space="preserve">Усредненые данные </t>
  </si>
  <si>
    <t>31,92-41,8</t>
  </si>
  <si>
    <t>41,05-55,48</t>
  </si>
  <si>
    <t>35,72-42,56</t>
  </si>
  <si>
    <t>45,6-52,4</t>
  </si>
  <si>
    <t>154,2-163,4</t>
  </si>
  <si>
    <t>1064-1185,6</t>
  </si>
  <si>
    <t>1368-1491,88</t>
  </si>
  <si>
    <t>Меню-раскладка 1 день</t>
  </si>
  <si>
    <t>Наименование блюда</t>
  </si>
  <si>
    <t xml:space="preserve">номер рецептуры по сборнику </t>
  </si>
  <si>
    <t>масса порций, в гр.</t>
  </si>
  <si>
    <t>вода</t>
  </si>
  <si>
    <t>сахарный песок</t>
  </si>
  <si>
    <t>соль</t>
  </si>
  <si>
    <t>масло сливочное</t>
  </si>
  <si>
    <t>пшено</t>
  </si>
  <si>
    <t>Суп молочный с крупой (пшенный)</t>
  </si>
  <si>
    <t>какао</t>
  </si>
  <si>
    <t xml:space="preserve">батон </t>
  </si>
  <si>
    <t>40/10</t>
  </si>
  <si>
    <t>Итого:</t>
  </si>
  <si>
    <t>Кисель концентрат</t>
  </si>
  <si>
    <t>Борщ  с капустой и картофелем со сметаной на мкб</t>
  </si>
  <si>
    <t>говядина на кости</t>
  </si>
  <si>
    <t>22/16</t>
  </si>
  <si>
    <t>свекла</t>
  </si>
  <si>
    <t>40/32</t>
  </si>
  <si>
    <t>капуста белокочанная</t>
  </si>
  <si>
    <t>20/17</t>
  </si>
  <si>
    <t>картофель</t>
  </si>
  <si>
    <t>морковь свежая</t>
  </si>
  <si>
    <t>9/7</t>
  </si>
  <si>
    <t>13/11</t>
  </si>
  <si>
    <t>лук репчатый</t>
  </si>
  <si>
    <t>9/8</t>
  </si>
  <si>
    <t>томатная паста</t>
  </si>
  <si>
    <t>масло растительное</t>
  </si>
  <si>
    <t>сметана</t>
  </si>
  <si>
    <t>Морковь</t>
  </si>
  <si>
    <t>Масло растительное</t>
  </si>
  <si>
    <t>Сахарный песок</t>
  </si>
  <si>
    <t>Картофельное пюре</t>
  </si>
  <si>
    <t>Картофель</t>
  </si>
  <si>
    <t>мясо говядины на кости</t>
  </si>
  <si>
    <t>50/37</t>
  </si>
  <si>
    <t>хлеб</t>
  </si>
  <si>
    <t>9</t>
  </si>
  <si>
    <t>7</t>
  </si>
  <si>
    <t>5/4</t>
  </si>
  <si>
    <t>мука</t>
  </si>
  <si>
    <t>4</t>
  </si>
  <si>
    <t>5</t>
  </si>
  <si>
    <t>1</t>
  </si>
  <si>
    <t>яйцо</t>
  </si>
  <si>
    <t>Котлета мясная (Ясли)</t>
  </si>
  <si>
    <t>Сосиски</t>
  </si>
  <si>
    <t>Сосиски отварные (сад)</t>
  </si>
  <si>
    <t>53/50</t>
  </si>
  <si>
    <t>Хлеб ржано -пшеничный</t>
  </si>
  <si>
    <t>Компот из свежих фруктов</t>
  </si>
  <si>
    <t>Яблоки</t>
  </si>
  <si>
    <t>30/26</t>
  </si>
  <si>
    <t>38/32</t>
  </si>
  <si>
    <t>Вода</t>
  </si>
  <si>
    <t>180/10/7</t>
  </si>
  <si>
    <t>18/15</t>
  </si>
  <si>
    <t>11/9</t>
  </si>
  <si>
    <t>8/7</t>
  </si>
  <si>
    <t>Булочка домашняя</t>
  </si>
  <si>
    <t>Для теста:</t>
  </si>
  <si>
    <t>дрожжи сухие</t>
  </si>
  <si>
    <t>Чай заварка (сухая)</t>
  </si>
  <si>
    <t>Итого за 1 день:</t>
  </si>
  <si>
    <t>Меню-раскладка 2 день</t>
  </si>
  <si>
    <t>100/20</t>
  </si>
  <si>
    <t>творог</t>
  </si>
  <si>
    <t>манная крупа</t>
  </si>
  <si>
    <t>молоко сгущенное</t>
  </si>
  <si>
    <t>сухари</t>
  </si>
  <si>
    <t>кофейный напиток</t>
  </si>
  <si>
    <t>сыр</t>
  </si>
  <si>
    <t>10</t>
  </si>
  <si>
    <t>Бутерброд с  маслом  и  сыром</t>
  </si>
  <si>
    <t>55</t>
  </si>
  <si>
    <t>70</t>
  </si>
  <si>
    <t>Сок</t>
  </si>
  <si>
    <t>морковь</t>
  </si>
  <si>
    <t>8/6</t>
  </si>
  <si>
    <t>13/10</t>
  </si>
  <si>
    <t>10/8</t>
  </si>
  <si>
    <t>макаронные изделия</t>
  </si>
  <si>
    <t>курица</t>
  </si>
  <si>
    <t>100/71</t>
  </si>
  <si>
    <t>крупа рисовая</t>
  </si>
  <si>
    <t>2</t>
  </si>
  <si>
    <t>3</t>
  </si>
  <si>
    <t>6/5</t>
  </si>
  <si>
    <t>Суп крестьянский на мкб со сметаной</t>
  </si>
  <si>
    <t>Компот из сухофруктов</t>
  </si>
  <si>
    <t>Смесь компотная</t>
  </si>
  <si>
    <t>Меню-раскладка 3 день</t>
  </si>
  <si>
    <t>Каша манная  молочная со сливочным маслом</t>
  </si>
  <si>
    <t>150/5/5</t>
  </si>
  <si>
    <t>180/7/7</t>
  </si>
  <si>
    <t>крупа манная</t>
  </si>
  <si>
    <t>120/20</t>
  </si>
  <si>
    <t>Чай заварка</t>
  </si>
  <si>
    <t>повидло</t>
  </si>
  <si>
    <t>15</t>
  </si>
  <si>
    <t>60</t>
  </si>
  <si>
    <t>75</t>
  </si>
  <si>
    <t>Щи из свежей капусты с картофелем со сметаной на мкб</t>
  </si>
  <si>
    <t>12/10</t>
  </si>
  <si>
    <t>145/87</t>
  </si>
  <si>
    <t>Лук репчатый</t>
  </si>
  <si>
    <t>Морковь свежая</t>
  </si>
  <si>
    <t>24/19</t>
  </si>
  <si>
    <t>Томатная паста</t>
  </si>
  <si>
    <t>Соль</t>
  </si>
  <si>
    <t>Мясо говядины на кости</t>
  </si>
  <si>
    <t>Изюм</t>
  </si>
  <si>
    <t>14/11</t>
  </si>
  <si>
    <t>17/14</t>
  </si>
  <si>
    <t>6</t>
  </si>
  <si>
    <t>8</t>
  </si>
  <si>
    <t xml:space="preserve">Булочка с повидлом </t>
  </si>
  <si>
    <t>Повидло</t>
  </si>
  <si>
    <t>Меню - раскладка 4 день</t>
  </si>
  <si>
    <t>Суп молочный вермишелевый</t>
  </si>
  <si>
    <t>макаронные изделия (вермишель)</t>
  </si>
  <si>
    <t>67/40</t>
  </si>
  <si>
    <t>10/9</t>
  </si>
  <si>
    <t>Клецки</t>
  </si>
  <si>
    <t>минтай св\мор</t>
  </si>
  <si>
    <t>97/83</t>
  </si>
  <si>
    <t>121/103</t>
  </si>
  <si>
    <t>рис</t>
  </si>
  <si>
    <t>16/13</t>
  </si>
  <si>
    <t>20/16</t>
  </si>
  <si>
    <t>Оладьи со сгущенкой</t>
  </si>
  <si>
    <t>120/10</t>
  </si>
  <si>
    <t>Тесто:</t>
  </si>
  <si>
    <t>дрожжи</t>
  </si>
  <si>
    <t>сгущенное молоко</t>
  </si>
  <si>
    <t>Итого на 1 день:</t>
  </si>
  <si>
    <t>Меню раскладка 5 день:</t>
  </si>
  <si>
    <t>120/5</t>
  </si>
  <si>
    <t>150/5</t>
  </si>
  <si>
    <t>яйцо куриное</t>
  </si>
  <si>
    <t>Свекла</t>
  </si>
  <si>
    <t>49/39</t>
  </si>
  <si>
    <t>73/58</t>
  </si>
  <si>
    <t>Суп картофельный с бобовыми (гороховый) на мкб</t>
  </si>
  <si>
    <t>горох</t>
  </si>
  <si>
    <t>7/6</t>
  </si>
  <si>
    <t>180/10</t>
  </si>
  <si>
    <t>Каша гречневая со сливочным маслом</t>
  </si>
  <si>
    <t>Гречневая крупа</t>
  </si>
  <si>
    <t>35/35</t>
  </si>
  <si>
    <t>40/40</t>
  </si>
  <si>
    <t>77/57</t>
  </si>
  <si>
    <t>88/65</t>
  </si>
  <si>
    <t>14/12</t>
  </si>
  <si>
    <t>16/14</t>
  </si>
  <si>
    <t>7/5</t>
  </si>
  <si>
    <t>80/10</t>
  </si>
  <si>
    <t>Сырники из творога</t>
  </si>
  <si>
    <t>50/10</t>
  </si>
  <si>
    <t>80/20</t>
  </si>
  <si>
    <t>Каша  молочная геркулесовая со сливочным маслом</t>
  </si>
  <si>
    <t>Овсяные хлопья "геркулес"</t>
  </si>
  <si>
    <t>Рыба, запеченная в омлете</t>
  </si>
  <si>
    <t>30</t>
  </si>
  <si>
    <t>38</t>
  </si>
  <si>
    <t>4/3</t>
  </si>
  <si>
    <t>Суп картофельный с крупой ( гречневый ) на мкб со сметаной</t>
  </si>
  <si>
    <t>крупа гречневая</t>
  </si>
  <si>
    <t>16/11</t>
  </si>
  <si>
    <t>курица бройлер</t>
  </si>
  <si>
    <t>74/44</t>
  </si>
  <si>
    <t>11</t>
  </si>
  <si>
    <t xml:space="preserve">Котлета куриная </t>
  </si>
  <si>
    <t>80/57</t>
  </si>
  <si>
    <t>92/55</t>
  </si>
  <si>
    <t>14</t>
  </si>
  <si>
    <t>Каша"дружба" молочная со сливочным маслом</t>
  </si>
  <si>
    <t xml:space="preserve">Бутерброд с маслом </t>
  </si>
  <si>
    <t>вермишель</t>
  </si>
  <si>
    <t>61/45</t>
  </si>
  <si>
    <t>капуста свежая</t>
  </si>
  <si>
    <t>129/103</t>
  </si>
  <si>
    <t>Меню раскладка 9 день</t>
  </si>
  <si>
    <t>Суп молочный с крупой</t>
  </si>
  <si>
    <t>рисовая крупа</t>
  </si>
  <si>
    <t>Биточки рыбные из минтая</t>
  </si>
  <si>
    <t>75/50</t>
  </si>
  <si>
    <t>18/16</t>
  </si>
  <si>
    <t>60/40</t>
  </si>
  <si>
    <t>Меню раскладка 10 день</t>
  </si>
  <si>
    <t>Каша ячневая  молочная со сливочным маслом</t>
  </si>
  <si>
    <t>крупа ячневая</t>
  </si>
  <si>
    <t>83/62</t>
  </si>
  <si>
    <t>Крупа рисовая</t>
  </si>
  <si>
    <t xml:space="preserve">Соль </t>
  </si>
  <si>
    <t>крупа перловая</t>
  </si>
  <si>
    <t>82/60</t>
  </si>
  <si>
    <t>90/66</t>
  </si>
  <si>
    <t>122/73</t>
  </si>
  <si>
    <t>Продукты САД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</si>
  <si>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</si>
  <si>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</si>
  <si>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</si>
  <si>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</si>
  <si>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</si>
  <si>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</si>
  <si>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</si>
  <si>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</si>
  <si>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</si>
  <si>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Усредненные данные в сутки</t>
  </si>
  <si>
    <t>СанПиН</t>
  </si>
  <si>
    <t>Молоко </t>
  </si>
  <si>
    <t>рыба</t>
  </si>
  <si>
    <t>колбасные</t>
  </si>
  <si>
    <t>фрукты</t>
  </si>
  <si>
    <t>сок</t>
  </si>
  <si>
    <t>крупы</t>
  </si>
  <si>
    <t>макароны</t>
  </si>
  <si>
    <t>Чай </t>
  </si>
  <si>
    <t>Какао</t>
  </si>
  <si>
    <t>кисель</t>
  </si>
  <si>
    <t>кондитерка</t>
  </si>
  <si>
    <t>Продукты Ясли</t>
  </si>
  <si>
    <t>Норма СанПиН</t>
  </si>
  <si>
    <t>51/38</t>
  </si>
  <si>
    <t>108/87</t>
  </si>
  <si>
    <t>70/52</t>
  </si>
  <si>
    <t>11/8</t>
  </si>
  <si>
    <t>Суп картофельный с макаронными изделиями на мкб  со сметаной</t>
  </si>
  <si>
    <t>12</t>
  </si>
  <si>
    <t>150/90</t>
  </si>
  <si>
    <t>195/117</t>
  </si>
  <si>
    <t>53/32</t>
  </si>
  <si>
    <t>76/46</t>
  </si>
  <si>
    <t>82/50</t>
  </si>
  <si>
    <t>100/60</t>
  </si>
  <si>
    <t>Запеканка творожная с изюмом и  со сгущенкой</t>
  </si>
  <si>
    <t>изюм</t>
  </si>
  <si>
    <t>40/29</t>
  </si>
  <si>
    <t>12/9</t>
  </si>
  <si>
    <t>200/12/8</t>
  </si>
  <si>
    <t>25/19</t>
  </si>
  <si>
    <t>200/12</t>
  </si>
  <si>
    <t>Норма по СанПиН 2.4.13049-13 с учётом  отклонений  + - 5 %</t>
  </si>
  <si>
    <t>198,36-209</t>
  </si>
  <si>
    <t>Утверждаю:</t>
  </si>
  <si>
    <t>Номер рецептуры по сборнику</t>
  </si>
  <si>
    <t>Выход блюд, в гр.</t>
  </si>
  <si>
    <t>Белки</t>
  </si>
  <si>
    <t>Жиры</t>
  </si>
  <si>
    <t>Углеводы</t>
  </si>
  <si>
    <t>3- 7 лет</t>
  </si>
  <si>
    <t>День 1/ Понедельник 1 неделя</t>
  </si>
  <si>
    <t>День 2/вторник 1 неделя</t>
  </si>
  <si>
    <t>День 5 /Пятница 1 неделя</t>
  </si>
  <si>
    <t>День 4 /Четверг 1 неделя</t>
  </si>
  <si>
    <t>Жаркое по домашнему из говядины</t>
  </si>
  <si>
    <t>День 3 /Среда 1 неделя</t>
  </si>
  <si>
    <t>Каша ячневая  молочная  жидкая со сливочным маслом</t>
  </si>
  <si>
    <t>каша манная молочная со сливочным маслом</t>
  </si>
  <si>
    <t xml:space="preserve">Примерное двухнедельное меню для организации питания детей в дошкольных организациях с 10  часовым прибыванием детей </t>
  </si>
  <si>
    <t>Химический состав за 10 дней</t>
  </si>
  <si>
    <t>Норма по СанПиН 10  часов (80 % от дневного приывания детей )</t>
  </si>
  <si>
    <t xml:space="preserve">Омлет натуральный со сливочным маслом </t>
  </si>
  <si>
    <t>Фрукт</t>
  </si>
  <si>
    <t xml:space="preserve">Сок </t>
  </si>
  <si>
    <t>Кисломолочный продукт</t>
  </si>
  <si>
    <t>Кисломолчный продукт</t>
  </si>
  <si>
    <t>Кисломолочные продукты</t>
  </si>
  <si>
    <t xml:space="preserve">Молоко </t>
  </si>
  <si>
    <t>мясо говядины</t>
  </si>
  <si>
    <t>овощи (томаты, огурцы)</t>
  </si>
  <si>
    <t>овощи (капуста)</t>
  </si>
  <si>
    <t>овощи( морковь, лук, свекла)</t>
  </si>
  <si>
    <t>Салат из  белокочанной капусты</t>
  </si>
  <si>
    <t xml:space="preserve">капуста </t>
  </si>
  <si>
    <t>60/48</t>
  </si>
  <si>
    <t>сахар</t>
  </si>
  <si>
    <t>Салат" Витаминный"</t>
  </si>
  <si>
    <t>Капуста свежая</t>
  </si>
  <si>
    <t>22/18</t>
  </si>
  <si>
    <t>35/28</t>
  </si>
  <si>
    <t>Яблоки свежие</t>
  </si>
  <si>
    <t>61/37</t>
  </si>
  <si>
    <t>34/28</t>
  </si>
  <si>
    <t>36/30</t>
  </si>
  <si>
    <t>73/44</t>
  </si>
  <si>
    <t>81/49</t>
  </si>
  <si>
    <t>55/44</t>
  </si>
  <si>
    <t>61/49</t>
  </si>
  <si>
    <t>111/67</t>
  </si>
  <si>
    <t>Кисломолочный напиток</t>
  </si>
  <si>
    <t xml:space="preserve">Кисель </t>
  </si>
  <si>
    <t>Кисель</t>
  </si>
  <si>
    <t>150/9</t>
  </si>
  <si>
    <t xml:space="preserve"> </t>
  </si>
  <si>
    <t>44/32</t>
  </si>
  <si>
    <t>Согласовано:</t>
  </si>
  <si>
    <t>Салат  из моркови</t>
  </si>
  <si>
    <t>48/38</t>
  </si>
  <si>
    <t>_________Турнина А. А.</t>
  </si>
  <si>
    <t>День 11</t>
  </si>
  <si>
    <t>День 12</t>
  </si>
  <si>
    <t>День 6/ Суббота 1 неделя</t>
  </si>
  <si>
    <t>День 7 /Понедельник 2 неделя</t>
  </si>
  <si>
    <t>День 8/Вторник 2 неделя</t>
  </si>
  <si>
    <t>День 9 /Среда 2 неделя</t>
  </si>
  <si>
    <t>День 10 /Четверг 2 неделя</t>
  </si>
  <si>
    <t>День 11 /Пятница 2 неделя</t>
  </si>
  <si>
    <t>День 12 /Суббота  2 неделя</t>
  </si>
  <si>
    <t>Каша пшенная молочная со сливочным маслом</t>
  </si>
  <si>
    <t>Батон нарезной</t>
  </si>
  <si>
    <t>Картофель тушеный в соусе</t>
  </si>
  <si>
    <t>Тефтели мясные</t>
  </si>
  <si>
    <t>Компот из изюма</t>
  </si>
  <si>
    <t>Свекла отварная</t>
  </si>
  <si>
    <t xml:space="preserve">Суп картофельный с крупой (пшенный) со сметаной на мкб </t>
  </si>
  <si>
    <t>Суп картофельный с макаронными изделиями  со сметаной</t>
  </si>
  <si>
    <t>Суп картофельный с макаронными изделиями со сметаной</t>
  </si>
  <si>
    <t>Итого за 12 дней</t>
  </si>
  <si>
    <t>Меню раскладка 7 день</t>
  </si>
  <si>
    <t>Меню-раскладка 8 день</t>
  </si>
  <si>
    <t>Меню раскладка 11 день</t>
  </si>
  <si>
    <t>день 11</t>
  </si>
  <si>
    <t>день 12</t>
  </si>
  <si>
    <t>Меню раскладка 6 день:</t>
  </si>
  <si>
    <t>Каша  молочная пшенная  со сливочным маслом</t>
  </si>
  <si>
    <t xml:space="preserve">Батан нарезной </t>
  </si>
  <si>
    <t>40</t>
  </si>
  <si>
    <t>50</t>
  </si>
  <si>
    <t>Картофель,  тушеный в соусе</t>
  </si>
  <si>
    <t>153/92</t>
  </si>
  <si>
    <t>230/138</t>
  </si>
  <si>
    <t>Для сметанного соуса:</t>
  </si>
  <si>
    <t>65/48</t>
  </si>
  <si>
    <t>6/18</t>
  </si>
  <si>
    <t>52/38</t>
  </si>
  <si>
    <t>5/15</t>
  </si>
  <si>
    <t>Меню раскладка 12 день</t>
  </si>
  <si>
    <t>Суп картофельный с крупой ( пшенный) на мкб со сметаной</t>
  </si>
  <si>
    <t>крупа пшенная</t>
  </si>
  <si>
    <t>День 7 / Понедельник 2 неделя</t>
  </si>
  <si>
    <t>День 8 / Вторник 2 неделя</t>
  </si>
  <si>
    <t>День 9 / Среда 2 неделя</t>
  </si>
  <si>
    <t>День 10 / Четверг 2 неделя</t>
  </si>
  <si>
    <t xml:space="preserve">День 11/ Пятница 2 неделя </t>
  </si>
  <si>
    <t xml:space="preserve">День 12/ Суббота 2 неделя </t>
  </si>
  <si>
    <t>Огурцы свежие</t>
  </si>
  <si>
    <t>Салат из свежей капусты (до 1 марта)/ Винегрет овощной (после 1 марта)</t>
  </si>
  <si>
    <t>Салат из моркови с изюмом( до 1 марта) / Зел. горошек консервированный (после 1 марта)</t>
  </si>
  <si>
    <t xml:space="preserve">Свекла отварная </t>
  </si>
  <si>
    <t>Салат из моркови (до 1 марта)/ Салат из припущенной моркови с яблоком (после 1 марта)</t>
  </si>
  <si>
    <t>Салат Витаминный (до 1 марта)/ Огурцы соленые (после 1 марта)</t>
  </si>
  <si>
    <t>Салат из свежей капусты(до 1 марта)/ Винегрет овощной (после 1 марта)</t>
  </si>
  <si>
    <t>43/40</t>
  </si>
  <si>
    <t>63/60</t>
  </si>
  <si>
    <t>Салат  из моркови с изюмом</t>
  </si>
  <si>
    <t>Салат из  белокочанной капусты (до 1 марта) Винегрет овощной (после 1 марта)</t>
  </si>
  <si>
    <t>Салат  из моркови с изюмом (до 1 марта)/ Зеленый горошек консервированный (после 1 марта)</t>
  </si>
  <si>
    <t>Салат из моркови (до 1 марта) /Салат из припущенной моркови с яблоком( после 1 марта)</t>
  </si>
  <si>
    <t>Салат" Витаминный" (до 1 марта) / Огурцы соленые (после 1 марта)</t>
  </si>
  <si>
    <t>Салат из  белокочанной капусты (до 1 марта)/ Винегрет овощной (после 1 марта)</t>
  </si>
  <si>
    <t>молоко 2,5 %</t>
  </si>
  <si>
    <t>масло сливочное 72,5%</t>
  </si>
  <si>
    <t>молоко 2,5%</t>
  </si>
  <si>
    <t>Кисломолочный напиток 5%</t>
  </si>
  <si>
    <t>сметана 15%</t>
  </si>
  <si>
    <t>хлеб пшеничный</t>
  </si>
  <si>
    <t>мука в/с</t>
  </si>
  <si>
    <t>творог 5%</t>
  </si>
  <si>
    <t>молоко   2,5%</t>
  </si>
  <si>
    <t>сыр твердый</t>
  </si>
  <si>
    <t>Сметана 15%</t>
  </si>
  <si>
    <t xml:space="preserve">Кисломолочный напиток </t>
  </si>
  <si>
    <t>Молоко 2,5%</t>
  </si>
  <si>
    <t>Масло сливочное 72,5%</t>
  </si>
  <si>
    <t>молоко 72,5%</t>
  </si>
  <si>
    <t>мука пшеничная в/с</t>
  </si>
  <si>
    <t>молоко  2,5%</t>
  </si>
  <si>
    <t>мука  в/с</t>
  </si>
  <si>
    <t>Творог 5%</t>
  </si>
  <si>
    <t>Мука в/с</t>
  </si>
  <si>
    <t>Яйцо куриное</t>
  </si>
  <si>
    <t>мука В/с</t>
  </si>
  <si>
    <t>43/32</t>
  </si>
  <si>
    <t>День 6 / Суббота 1 неделя</t>
  </si>
  <si>
    <t>64/52</t>
  </si>
  <si>
    <t>32/22</t>
  </si>
  <si>
    <t>Крупа пшенная</t>
  </si>
  <si>
    <t>73/54</t>
  </si>
  <si>
    <t>18/14</t>
  </si>
  <si>
    <t>51/50</t>
  </si>
  <si>
    <t>82/80</t>
  </si>
  <si>
    <t>сухари панировочные</t>
  </si>
  <si>
    <t>Салат" Витаминный" ( до 1 марта) / Салат картофельный с солеными огурцами (после 1 марта)</t>
  </si>
  <si>
    <t>Салат Витаманный (до 1 марта) Салат картофельный с огурцами  (после 1 марта)</t>
  </si>
  <si>
    <t>Винегрет овощной</t>
  </si>
  <si>
    <t>24/15</t>
  </si>
  <si>
    <t>36/22</t>
  </si>
  <si>
    <t>огурцы соленые</t>
  </si>
  <si>
    <t>соль пищевая</t>
  </si>
  <si>
    <t>12/11</t>
  </si>
  <si>
    <t>Зеленый горошек консервированный</t>
  </si>
  <si>
    <t>горошек консервированный</t>
  </si>
  <si>
    <t>46/38</t>
  </si>
  <si>
    <t>69/57</t>
  </si>
  <si>
    <t>Салат картофельный с солеными огурцами</t>
  </si>
  <si>
    <t>27/16</t>
  </si>
  <si>
    <t>40//24</t>
  </si>
  <si>
    <t>13/12</t>
  </si>
  <si>
    <t>6/4</t>
  </si>
  <si>
    <t>9/6</t>
  </si>
  <si>
    <t>Салат  из припущенной  моркови с яблоками</t>
  </si>
  <si>
    <t>38/28</t>
  </si>
  <si>
    <t>57/42</t>
  </si>
  <si>
    <t>яблоки</t>
  </si>
  <si>
    <t>Огурцы соленые</t>
  </si>
  <si>
    <t>64/60</t>
  </si>
  <si>
    <t>Председатель  СПОСПК  "Эдем"</t>
  </si>
  <si>
    <t>Заведующая МБДОУ  детский сад"Заря" с.Старое Алпарово</t>
  </si>
  <si>
    <t>Алькеевского муниципиального района РТ</t>
  </si>
  <si>
    <t>_________________Вахитова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</si>
</sst>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0" fillId="2" borderId="1" xfId="0" applyFill="1" applyBorder="1"/>
    <xf numFmtId="0" fontId="1" fillId="0" borderId="1" xfId="0" applyFont="1" applyBorder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3" xfId="0" applyFont="1" applyBorder="1"/>
    <xf numFmtId="0" fontId="5" fillId="0" borderId="0" xfId="0" applyFont="1" applyAlignment="1">
      <alignment horizontal="center"/>
    </xf>
    <xf numFmtId="0" fontId="4" fillId="0" borderId="2" xfId="0" applyFont="1" applyFill="1" applyBorder="1"/>
    <xf numFmtId="0" fontId="5" fillId="0" borderId="3" xfId="0" applyFont="1" applyBorder="1"/>
    <xf numFmtId="0" fontId="4" fillId="0" borderId="5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5" fillId="0" borderId="3" xfId="0" applyFont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/>
    <xf numFmtId="49" fontId="4" fillId="0" borderId="5" xfId="0" applyNumberFormat="1" applyFont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Fill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6" fillId="0" borderId="3" xfId="0" applyFont="1" applyBorder="1"/>
    <xf numFmtId="0" fontId="6" fillId="0" borderId="1" xfId="0" applyFont="1" applyFill="1" applyBorder="1" applyAlignment="1">
      <alignment wrapText="1"/>
    </xf>
    <xf numFmtId="0" fontId="6" fillId="0" borderId="5" xfId="0" applyFont="1" applyFill="1" applyBorder="1" applyAlignment="1">
      <alignment horizontal="right"/>
    </xf>
    <xf numFmtId="0" fontId="8" fillId="0" borderId="0" xfId="0" applyFont="1"/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/>
    <xf numFmtId="0" fontId="10" fillId="0" borderId="0" xfId="0" applyFont="1"/>
    <xf numFmtId="0" fontId="10" fillId="0" borderId="2" xfId="0" applyFont="1" applyFill="1" applyBorder="1"/>
    <xf numFmtId="0" fontId="10" fillId="0" borderId="2" xfId="0" applyFont="1" applyFill="1" applyBorder="1" applyAlignment="1">
      <alignment wrapText="1"/>
    </xf>
    <xf numFmtId="0" fontId="10" fillId="0" borderId="0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4"/>
  <sheetViews>
    <sheetView tabSelected="1" workbookViewId="0">
      <selection activeCell="A4" sqref="A4"/>
    </sheetView>
  </sheetViews>
  <sheetFormatPr defaultRowHeight="18.75" x14ac:dyDescent="0.3"/>
  <cols>
    <col min="1" max="1" width="56.28515625" style="52" customWidth="1"/>
    <col min="2" max="2" width="12.42578125" style="52" customWidth="1"/>
    <col min="3" max="3" width="10.28515625" style="52" customWidth="1"/>
    <col min="4" max="4" width="11.28515625" style="52" customWidth="1"/>
    <col min="5" max="16384" width="9.140625" style="52"/>
  </cols>
  <sheetData>
    <row r="1" spans="1:14" x14ac:dyDescent="0.3">
      <c r="A1" s="52" t="s">
        <v>399</v>
      </c>
      <c r="H1" s="52" t="s">
        <v>347</v>
      </c>
    </row>
    <row r="2" spans="1:14" x14ac:dyDescent="0.3">
      <c r="A2" s="52" t="s">
        <v>521</v>
      </c>
      <c r="H2" s="52" t="s">
        <v>520</v>
      </c>
    </row>
    <row r="3" spans="1:14" x14ac:dyDescent="0.3">
      <c r="A3" s="52" t="s">
        <v>522</v>
      </c>
    </row>
    <row r="4" spans="1:14" x14ac:dyDescent="0.3">
      <c r="A4" s="52" t="s">
        <v>523</v>
      </c>
      <c r="H4" s="52" t="s">
        <v>402</v>
      </c>
    </row>
    <row r="5" spans="1:14" x14ac:dyDescent="0.3">
      <c r="A5" s="77"/>
    </row>
    <row r="6" spans="1:14" x14ac:dyDescent="0.3">
      <c r="A6" s="93" t="s">
        <v>362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</row>
    <row r="8" spans="1:14" ht="75" x14ac:dyDescent="0.3">
      <c r="A8" s="53" t="s">
        <v>63</v>
      </c>
      <c r="B8" s="54" t="s">
        <v>348</v>
      </c>
      <c r="C8" s="94" t="s">
        <v>349</v>
      </c>
      <c r="D8" s="95"/>
      <c r="E8" s="94" t="s">
        <v>350</v>
      </c>
      <c r="F8" s="95"/>
      <c r="G8" s="94" t="s">
        <v>351</v>
      </c>
      <c r="H8" s="95"/>
      <c r="I8" s="94" t="s">
        <v>352</v>
      </c>
      <c r="J8" s="95"/>
      <c r="K8" s="96" t="s">
        <v>85</v>
      </c>
      <c r="L8" s="97"/>
      <c r="M8" s="94" t="s">
        <v>86</v>
      </c>
      <c r="N8" s="95"/>
    </row>
    <row r="9" spans="1:14" x14ac:dyDescent="0.3">
      <c r="A9" s="55"/>
      <c r="B9" s="55"/>
      <c r="C9" s="56" t="s">
        <v>90</v>
      </c>
      <c r="D9" s="56" t="s">
        <v>353</v>
      </c>
      <c r="E9" s="55" t="s">
        <v>90</v>
      </c>
      <c r="F9" s="55" t="s">
        <v>353</v>
      </c>
      <c r="G9" s="55" t="s">
        <v>90</v>
      </c>
      <c r="H9" s="55" t="s">
        <v>353</v>
      </c>
      <c r="I9" s="55" t="s">
        <v>90</v>
      </c>
      <c r="J9" s="55" t="s">
        <v>353</v>
      </c>
      <c r="K9" s="55" t="s">
        <v>90</v>
      </c>
      <c r="L9" s="55" t="s">
        <v>353</v>
      </c>
      <c r="M9" s="55" t="s">
        <v>90</v>
      </c>
      <c r="N9" s="55" t="s">
        <v>353</v>
      </c>
    </row>
    <row r="10" spans="1:14" x14ac:dyDescent="0.3">
      <c r="A10" s="57" t="s">
        <v>354</v>
      </c>
      <c r="B10" s="57"/>
      <c r="C10" s="58"/>
      <c r="D10" s="58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4" x14ac:dyDescent="0.3">
      <c r="A11" s="57" t="s">
        <v>0</v>
      </c>
      <c r="B11" s="59"/>
      <c r="C11" s="58"/>
      <c r="D11" s="58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 x14ac:dyDescent="0.3">
      <c r="A12" s="55" t="s">
        <v>109</v>
      </c>
      <c r="B12" s="55">
        <v>101</v>
      </c>
      <c r="C12" s="55">
        <v>150</v>
      </c>
      <c r="D12" s="55">
        <v>180</v>
      </c>
      <c r="E12" s="55">
        <v>5.41</v>
      </c>
      <c r="F12" s="55">
        <v>6.99</v>
      </c>
      <c r="G12" s="55">
        <v>6.7</v>
      </c>
      <c r="H12" s="55">
        <v>8.0399999999999991</v>
      </c>
      <c r="I12" s="55">
        <v>16.920000000000002</v>
      </c>
      <c r="J12" s="55">
        <v>19.8</v>
      </c>
      <c r="K12" s="55">
        <v>105.89</v>
      </c>
      <c r="L12" s="55">
        <v>128.76</v>
      </c>
      <c r="M12" s="55">
        <v>1.36</v>
      </c>
      <c r="N12" s="55">
        <v>1.63</v>
      </c>
    </row>
    <row r="13" spans="1:14" x14ac:dyDescent="0.3">
      <c r="A13" s="55" t="s">
        <v>12</v>
      </c>
      <c r="B13" s="58">
        <v>416</v>
      </c>
      <c r="C13" s="58">
        <v>150</v>
      </c>
      <c r="D13" s="58">
        <v>200</v>
      </c>
      <c r="E13" s="55">
        <v>3.06</v>
      </c>
      <c r="F13" s="55">
        <v>4.08</v>
      </c>
      <c r="G13" s="55">
        <v>2.96</v>
      </c>
      <c r="H13" s="55">
        <v>3.94</v>
      </c>
      <c r="I13" s="55">
        <v>12.47</v>
      </c>
      <c r="J13" s="55">
        <v>16.600000000000001</v>
      </c>
      <c r="K13" s="55">
        <v>87.6</v>
      </c>
      <c r="L13" s="55">
        <v>116.8</v>
      </c>
      <c r="M13" s="55">
        <v>1.07</v>
      </c>
      <c r="N13" s="55">
        <v>1.42</v>
      </c>
    </row>
    <row r="14" spans="1:14" x14ac:dyDescent="0.3">
      <c r="A14" s="55" t="s">
        <v>25</v>
      </c>
      <c r="B14" s="58">
        <v>1</v>
      </c>
      <c r="C14" s="60" t="s">
        <v>112</v>
      </c>
      <c r="D14" s="60" t="s">
        <v>260</v>
      </c>
      <c r="E14" s="55">
        <v>2.91</v>
      </c>
      <c r="F14" s="55">
        <v>3.62</v>
      </c>
      <c r="G14" s="55">
        <v>5.88</v>
      </c>
      <c r="H14" s="55">
        <v>5.97</v>
      </c>
      <c r="I14" s="55">
        <v>17.43</v>
      </c>
      <c r="J14" s="55">
        <v>21.8</v>
      </c>
      <c r="K14" s="55">
        <v>143</v>
      </c>
      <c r="L14" s="55">
        <v>164.33</v>
      </c>
      <c r="M14" s="55">
        <v>0</v>
      </c>
      <c r="N14" s="55">
        <v>0</v>
      </c>
    </row>
    <row r="15" spans="1:14" x14ac:dyDescent="0.3">
      <c r="A15" s="58" t="s">
        <v>113</v>
      </c>
      <c r="B15" s="55"/>
      <c r="C15" s="55"/>
      <c r="D15" s="55"/>
      <c r="E15" s="55">
        <f t="shared" ref="E15:N15" si="0">E14+E13+E12</f>
        <v>11.38</v>
      </c>
      <c r="F15" s="55">
        <f t="shared" si="0"/>
        <v>14.690000000000001</v>
      </c>
      <c r="G15" s="55">
        <f t="shared" si="0"/>
        <v>15.54</v>
      </c>
      <c r="H15" s="55">
        <f t="shared" si="0"/>
        <v>17.95</v>
      </c>
      <c r="I15" s="55">
        <f t="shared" si="0"/>
        <v>46.82</v>
      </c>
      <c r="J15" s="55">
        <f t="shared" si="0"/>
        <v>58.2</v>
      </c>
      <c r="K15" s="55">
        <f t="shared" si="0"/>
        <v>336.49</v>
      </c>
      <c r="L15" s="55">
        <f t="shared" si="0"/>
        <v>409.89</v>
      </c>
      <c r="M15" s="55">
        <f t="shared" si="0"/>
        <v>2.4300000000000002</v>
      </c>
      <c r="N15" s="55">
        <f t="shared" si="0"/>
        <v>3.05</v>
      </c>
    </row>
    <row r="16" spans="1:14" x14ac:dyDescent="0.3">
      <c r="A16" s="57" t="s">
        <v>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7" spans="1:14" x14ac:dyDescent="0.3">
      <c r="A17" s="55" t="s">
        <v>368</v>
      </c>
      <c r="B17" s="55">
        <v>420</v>
      </c>
      <c r="C17" s="55">
        <v>120</v>
      </c>
      <c r="D17" s="55">
        <v>150</v>
      </c>
      <c r="E17" s="55">
        <v>3.12</v>
      </c>
      <c r="F17" s="55">
        <v>3.9</v>
      </c>
      <c r="G17" s="55">
        <v>3</v>
      </c>
      <c r="H17" s="55">
        <v>3.75</v>
      </c>
      <c r="I17" s="55">
        <v>4.8</v>
      </c>
      <c r="J17" s="55">
        <v>6</v>
      </c>
      <c r="K17" s="55">
        <v>52.92</v>
      </c>
      <c r="L17" s="55">
        <v>66.150000000000006</v>
      </c>
      <c r="M17" s="55">
        <v>0</v>
      </c>
      <c r="N17" s="55">
        <v>0</v>
      </c>
    </row>
    <row r="18" spans="1:14" x14ac:dyDescent="0.3">
      <c r="A18" s="55" t="s">
        <v>366</v>
      </c>
      <c r="B18" s="55">
        <v>386</v>
      </c>
      <c r="C18" s="55">
        <v>85</v>
      </c>
      <c r="D18" s="55">
        <v>85</v>
      </c>
      <c r="E18" s="55">
        <v>1.44</v>
      </c>
      <c r="F18" s="55">
        <v>1.44</v>
      </c>
      <c r="G18" s="55">
        <v>0.17</v>
      </c>
      <c r="H18" s="55">
        <v>0.17</v>
      </c>
      <c r="I18" s="55">
        <v>6.88</v>
      </c>
      <c r="J18" s="55">
        <v>6.88</v>
      </c>
      <c r="K18" s="55">
        <v>32.130000000000003</v>
      </c>
      <c r="L18" s="55">
        <v>32.130000000000003</v>
      </c>
      <c r="M18" s="55">
        <v>51</v>
      </c>
      <c r="N18" s="55">
        <v>51</v>
      </c>
    </row>
    <row r="19" spans="1:14" x14ac:dyDescent="0.3">
      <c r="A19" s="58" t="s">
        <v>113</v>
      </c>
      <c r="B19" s="55"/>
      <c r="C19" s="55"/>
      <c r="D19" s="55"/>
      <c r="E19" s="55">
        <f t="shared" ref="E19:N19" si="1">E18+E17</f>
        <v>4.5600000000000005</v>
      </c>
      <c r="F19" s="55">
        <f t="shared" si="1"/>
        <v>5.34</v>
      </c>
      <c r="G19" s="55">
        <f t="shared" si="1"/>
        <v>3.17</v>
      </c>
      <c r="H19" s="55">
        <f t="shared" si="1"/>
        <v>3.92</v>
      </c>
      <c r="I19" s="55">
        <f t="shared" si="1"/>
        <v>11.68</v>
      </c>
      <c r="J19" s="55">
        <f t="shared" si="1"/>
        <v>12.879999999999999</v>
      </c>
      <c r="K19" s="55">
        <f t="shared" si="1"/>
        <v>85.050000000000011</v>
      </c>
      <c r="L19" s="55">
        <f t="shared" si="1"/>
        <v>98.28</v>
      </c>
      <c r="M19" s="55">
        <f t="shared" si="1"/>
        <v>51</v>
      </c>
      <c r="N19" s="55">
        <f t="shared" si="1"/>
        <v>51</v>
      </c>
    </row>
    <row r="20" spans="1:14" x14ac:dyDescent="0.3">
      <c r="A20" s="57" t="s">
        <v>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1:14" x14ac:dyDescent="0.3">
      <c r="A21" s="55" t="s">
        <v>449</v>
      </c>
      <c r="B21" s="55">
        <v>15</v>
      </c>
      <c r="C21" s="55">
        <v>40</v>
      </c>
      <c r="D21" s="55">
        <v>60</v>
      </c>
      <c r="E21" s="55">
        <v>0.32</v>
      </c>
      <c r="F21" s="55">
        <v>0.48</v>
      </c>
      <c r="G21" s="55">
        <v>0.04</v>
      </c>
      <c r="H21" s="55">
        <v>0.06</v>
      </c>
      <c r="I21" s="55">
        <v>1.04</v>
      </c>
      <c r="J21" s="55">
        <v>1.56</v>
      </c>
      <c r="K21" s="55">
        <v>5.8</v>
      </c>
      <c r="L21" s="55">
        <v>8.6999999999999993</v>
      </c>
      <c r="M21" s="55">
        <v>1.72</v>
      </c>
      <c r="N21" s="55">
        <v>2.61</v>
      </c>
    </row>
    <row r="22" spans="1:14" ht="37.5" x14ac:dyDescent="0.3">
      <c r="A22" s="61" t="s">
        <v>115</v>
      </c>
      <c r="B22" s="52">
        <v>63</v>
      </c>
      <c r="C22" s="58" t="s">
        <v>157</v>
      </c>
      <c r="D22" s="58" t="s">
        <v>342</v>
      </c>
      <c r="E22" s="55">
        <v>4.6900000000000004</v>
      </c>
      <c r="F22" s="55">
        <v>5.23</v>
      </c>
      <c r="G22" s="55">
        <v>4.51</v>
      </c>
      <c r="H22" s="55">
        <v>5.03</v>
      </c>
      <c r="I22" s="55">
        <v>7.17</v>
      </c>
      <c r="J22" s="55">
        <v>9.58</v>
      </c>
      <c r="K22" s="55">
        <v>117.34</v>
      </c>
      <c r="L22" s="55">
        <v>136.82</v>
      </c>
      <c r="M22" s="55">
        <v>11.22</v>
      </c>
      <c r="N22" s="55">
        <v>14.3</v>
      </c>
    </row>
    <row r="23" spans="1:14" x14ac:dyDescent="0.3">
      <c r="A23" s="62" t="s">
        <v>134</v>
      </c>
      <c r="B23" s="55">
        <v>339</v>
      </c>
      <c r="C23" s="63">
        <v>100</v>
      </c>
      <c r="D23" s="58">
        <v>130</v>
      </c>
      <c r="E23" s="55">
        <v>2.2799999999999998</v>
      </c>
      <c r="F23" s="55">
        <v>2.96</v>
      </c>
      <c r="G23" s="55">
        <v>3.77</v>
      </c>
      <c r="H23" s="55">
        <v>4.72</v>
      </c>
      <c r="I23" s="55">
        <v>13.92</v>
      </c>
      <c r="J23" s="55">
        <v>18.09</v>
      </c>
      <c r="K23" s="55">
        <v>104.96</v>
      </c>
      <c r="L23" s="55">
        <v>128.30000000000001</v>
      </c>
      <c r="M23" s="55">
        <v>18.2</v>
      </c>
      <c r="N23" s="55">
        <v>21.87</v>
      </c>
    </row>
    <row r="24" spans="1:14" x14ac:dyDescent="0.3">
      <c r="A24" s="55" t="s">
        <v>147</v>
      </c>
      <c r="B24" s="58">
        <v>299</v>
      </c>
      <c r="C24" s="58">
        <v>50</v>
      </c>
      <c r="D24" s="58"/>
      <c r="E24" s="55">
        <v>8.36</v>
      </c>
      <c r="F24" s="55"/>
      <c r="G24" s="55">
        <v>6.44</v>
      </c>
      <c r="H24" s="55"/>
      <c r="I24" s="55">
        <v>6.7</v>
      </c>
      <c r="J24" s="55"/>
      <c r="K24" s="55">
        <v>114.37</v>
      </c>
      <c r="L24" s="55"/>
      <c r="M24" s="55">
        <v>0.4</v>
      </c>
      <c r="N24" s="55"/>
    </row>
    <row r="25" spans="1:14" x14ac:dyDescent="0.3">
      <c r="A25" s="55" t="s">
        <v>149</v>
      </c>
      <c r="B25" s="55">
        <v>291</v>
      </c>
      <c r="C25" s="55"/>
      <c r="D25" s="55">
        <v>50</v>
      </c>
      <c r="E25" s="55"/>
      <c r="F25" s="55">
        <v>8.83</v>
      </c>
      <c r="G25" s="55"/>
      <c r="H25" s="55">
        <v>8.66</v>
      </c>
      <c r="I25" s="55"/>
      <c r="J25" s="55">
        <v>10.98</v>
      </c>
      <c r="K25" s="55"/>
      <c r="L25" s="55">
        <v>170</v>
      </c>
      <c r="M25" s="55"/>
      <c r="N25" s="55">
        <v>0</v>
      </c>
    </row>
    <row r="26" spans="1:14" x14ac:dyDescent="0.3">
      <c r="A26" s="55" t="s">
        <v>151</v>
      </c>
      <c r="B26" s="58"/>
      <c r="C26" s="58">
        <v>30</v>
      </c>
      <c r="D26" s="58">
        <v>50</v>
      </c>
      <c r="E26" s="55">
        <v>1.91</v>
      </c>
      <c r="F26" s="55">
        <v>3.19</v>
      </c>
      <c r="G26" s="55">
        <v>0.24</v>
      </c>
      <c r="H26" s="55">
        <v>0.4</v>
      </c>
      <c r="I26" s="55">
        <v>12.43</v>
      </c>
      <c r="J26" s="55">
        <v>20.71</v>
      </c>
      <c r="K26" s="55">
        <v>52.61</v>
      </c>
      <c r="L26" s="55">
        <v>87.68</v>
      </c>
      <c r="M26" s="55">
        <v>0</v>
      </c>
      <c r="N26" s="55">
        <v>0</v>
      </c>
    </row>
    <row r="27" spans="1:14" x14ac:dyDescent="0.3">
      <c r="A27" s="55" t="s">
        <v>394</v>
      </c>
      <c r="B27" s="55">
        <v>359</v>
      </c>
      <c r="C27" s="55">
        <v>120</v>
      </c>
      <c r="D27" s="55">
        <v>150</v>
      </c>
      <c r="E27" s="55">
        <v>0</v>
      </c>
      <c r="F27" s="55">
        <v>0</v>
      </c>
      <c r="G27" s="55">
        <v>0</v>
      </c>
      <c r="H27" s="55">
        <v>0</v>
      </c>
      <c r="I27" s="55">
        <v>19.440000000000001</v>
      </c>
      <c r="J27" s="55">
        <v>24.3</v>
      </c>
      <c r="K27" s="55">
        <v>61.98</v>
      </c>
      <c r="L27" s="55">
        <v>87.48</v>
      </c>
      <c r="M27" s="55">
        <v>0</v>
      </c>
      <c r="N27" s="55">
        <v>0</v>
      </c>
    </row>
    <row r="28" spans="1:14" x14ac:dyDescent="0.3">
      <c r="A28" s="58" t="s">
        <v>113</v>
      </c>
      <c r="B28" s="55"/>
      <c r="C28" s="55"/>
      <c r="D28" s="55"/>
      <c r="E28" s="55">
        <f t="shared" ref="E28:N28" si="2">E21+E22+E23+E24+E25+E26+E27</f>
        <v>17.559999999999999</v>
      </c>
      <c r="F28" s="55">
        <f t="shared" si="2"/>
        <v>20.69</v>
      </c>
      <c r="G28" s="55">
        <f t="shared" si="2"/>
        <v>15.000000000000002</v>
      </c>
      <c r="H28" s="55">
        <f t="shared" si="2"/>
        <v>18.869999999999997</v>
      </c>
      <c r="I28" s="55">
        <f t="shared" si="2"/>
        <v>60.7</v>
      </c>
      <c r="J28" s="55">
        <f t="shared" si="2"/>
        <v>85.22</v>
      </c>
      <c r="K28" s="55">
        <f t="shared" si="2"/>
        <v>457.06000000000006</v>
      </c>
      <c r="L28" s="55">
        <f t="shared" si="2"/>
        <v>618.98</v>
      </c>
      <c r="M28" s="55">
        <f t="shared" si="2"/>
        <v>31.54</v>
      </c>
      <c r="N28" s="55">
        <f t="shared" si="2"/>
        <v>38.78</v>
      </c>
    </row>
    <row r="29" spans="1:14" x14ac:dyDescent="0.3">
      <c r="A29" s="57" t="s">
        <v>10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x14ac:dyDescent="0.3">
      <c r="A30" s="55" t="s">
        <v>218</v>
      </c>
      <c r="B30" s="58"/>
      <c r="C30" s="58">
        <v>60</v>
      </c>
      <c r="D30" s="58">
        <v>60</v>
      </c>
      <c r="E30" s="55">
        <v>5.1100000000000003</v>
      </c>
      <c r="F30" s="55">
        <v>5.1100000000000003</v>
      </c>
      <c r="G30" s="55">
        <v>4.83</v>
      </c>
      <c r="H30" s="55">
        <v>4.83</v>
      </c>
      <c r="I30" s="55">
        <v>31.91</v>
      </c>
      <c r="J30" s="55">
        <v>31.91</v>
      </c>
      <c r="K30" s="55">
        <v>218.4</v>
      </c>
      <c r="L30" s="55">
        <v>218.4</v>
      </c>
      <c r="M30" s="55">
        <v>0.25</v>
      </c>
      <c r="N30" s="55">
        <v>0.25</v>
      </c>
    </row>
    <row r="31" spans="1:14" x14ac:dyDescent="0.3">
      <c r="A31" s="55" t="s">
        <v>4</v>
      </c>
      <c r="B31" s="58">
        <v>411</v>
      </c>
      <c r="C31" s="58" t="s">
        <v>396</v>
      </c>
      <c r="D31" s="58" t="s">
        <v>344</v>
      </c>
      <c r="E31" s="55">
        <v>0.11</v>
      </c>
      <c r="F31" s="55">
        <v>0.15</v>
      </c>
      <c r="G31" s="55">
        <v>0.03</v>
      </c>
      <c r="H31" s="55">
        <v>0.04</v>
      </c>
      <c r="I31" s="55">
        <v>9.1</v>
      </c>
      <c r="J31" s="55">
        <v>12.13</v>
      </c>
      <c r="K31" s="55">
        <v>41.37</v>
      </c>
      <c r="L31" s="55">
        <v>55.16</v>
      </c>
      <c r="M31" s="55">
        <v>7.4999999999999997E-2</v>
      </c>
      <c r="N31" s="55">
        <v>0.1</v>
      </c>
    </row>
    <row r="32" spans="1:14" x14ac:dyDescent="0.3">
      <c r="A32" s="58" t="s">
        <v>113</v>
      </c>
      <c r="B32" s="55"/>
      <c r="C32" s="55"/>
      <c r="D32" s="55"/>
      <c r="E32" s="55">
        <f t="shared" ref="E32:N32" si="3">E31+E30</f>
        <v>5.2200000000000006</v>
      </c>
      <c r="F32" s="55">
        <f t="shared" si="3"/>
        <v>5.2600000000000007</v>
      </c>
      <c r="G32" s="55">
        <f t="shared" si="3"/>
        <v>4.8600000000000003</v>
      </c>
      <c r="H32" s="55">
        <f t="shared" si="3"/>
        <v>4.87</v>
      </c>
      <c r="I32" s="55">
        <f t="shared" si="3"/>
        <v>41.01</v>
      </c>
      <c r="J32" s="55">
        <f t="shared" si="3"/>
        <v>44.04</v>
      </c>
      <c r="K32" s="55">
        <f t="shared" si="3"/>
        <v>259.77</v>
      </c>
      <c r="L32" s="55">
        <f t="shared" si="3"/>
        <v>273.56</v>
      </c>
      <c r="M32" s="55">
        <f t="shared" si="3"/>
        <v>0.32500000000000001</v>
      </c>
      <c r="N32" s="55">
        <f t="shared" si="3"/>
        <v>0.35</v>
      </c>
    </row>
    <row r="33" spans="1:14" x14ac:dyDescent="0.3">
      <c r="A33" s="59" t="s">
        <v>165</v>
      </c>
      <c r="B33" s="59"/>
      <c r="C33" s="59"/>
      <c r="D33" s="59"/>
      <c r="E33" s="59">
        <v>38.720000000000006</v>
      </c>
      <c r="F33" s="59">
        <v>45.980000000000004</v>
      </c>
      <c r="G33" s="59">
        <v>38.57</v>
      </c>
      <c r="H33" s="59">
        <v>45.61</v>
      </c>
      <c r="I33" s="59">
        <v>160.21</v>
      </c>
      <c r="J33" s="59">
        <v>200.33999999999997</v>
      </c>
      <c r="K33" s="59">
        <v>1138.3700000000001</v>
      </c>
      <c r="L33" s="59">
        <v>1400.71</v>
      </c>
      <c r="M33" s="59">
        <v>85.295000000000002</v>
      </c>
      <c r="N33" s="59">
        <v>93.179999999999993</v>
      </c>
    </row>
    <row r="34" spans="1:14" x14ac:dyDescent="0.3">
      <c r="A34" s="57" t="s">
        <v>355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x14ac:dyDescent="0.3">
      <c r="A35" s="57" t="s">
        <v>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x14ac:dyDescent="0.3">
      <c r="A36" s="55" t="s">
        <v>338</v>
      </c>
      <c r="B36" s="55">
        <v>251</v>
      </c>
      <c r="C36" s="58" t="s">
        <v>167</v>
      </c>
      <c r="D36" s="58" t="s">
        <v>198</v>
      </c>
      <c r="E36" s="55">
        <v>8.4</v>
      </c>
      <c r="F36" s="55">
        <v>10.08</v>
      </c>
      <c r="G36" s="55">
        <v>8</v>
      </c>
      <c r="H36" s="55">
        <v>9.6</v>
      </c>
      <c r="I36" s="55">
        <v>18.62</v>
      </c>
      <c r="J36" s="55">
        <v>22.34</v>
      </c>
      <c r="K36" s="55">
        <v>154.15</v>
      </c>
      <c r="L36" s="55">
        <v>188</v>
      </c>
      <c r="M36" s="55">
        <v>0.72</v>
      </c>
      <c r="N36" s="55">
        <v>0.77</v>
      </c>
    </row>
    <row r="37" spans="1:14" x14ac:dyDescent="0.3">
      <c r="A37" s="55" t="s">
        <v>14</v>
      </c>
      <c r="B37" s="58">
        <v>414</v>
      </c>
      <c r="C37" s="58">
        <v>180</v>
      </c>
      <c r="D37" s="58">
        <v>200</v>
      </c>
      <c r="E37" s="55">
        <v>2.52</v>
      </c>
      <c r="F37" s="55">
        <v>2.8</v>
      </c>
      <c r="G37" s="55">
        <v>2.59</v>
      </c>
      <c r="H37" s="55">
        <v>2.87</v>
      </c>
      <c r="I37" s="55">
        <v>13.68</v>
      </c>
      <c r="J37" s="55">
        <v>15.2</v>
      </c>
      <c r="K37" s="55">
        <v>87.14</v>
      </c>
      <c r="L37" s="55">
        <v>96.82</v>
      </c>
      <c r="M37" s="55">
        <v>1.17</v>
      </c>
      <c r="N37" s="55">
        <v>1.75</v>
      </c>
    </row>
    <row r="38" spans="1:14" x14ac:dyDescent="0.3">
      <c r="A38" s="55" t="s">
        <v>175</v>
      </c>
      <c r="B38" s="58">
        <v>3</v>
      </c>
      <c r="C38" s="60" t="s">
        <v>176</v>
      </c>
      <c r="D38" s="60" t="s">
        <v>177</v>
      </c>
      <c r="E38" s="55">
        <v>5.8</v>
      </c>
      <c r="F38" s="55">
        <v>7.89</v>
      </c>
      <c r="G38" s="55">
        <v>6.67</v>
      </c>
      <c r="H38" s="55">
        <v>8.1</v>
      </c>
      <c r="I38" s="55">
        <v>19.649999999999999</v>
      </c>
      <c r="J38" s="55">
        <v>24.64</v>
      </c>
      <c r="K38" s="55">
        <v>143.62</v>
      </c>
      <c r="L38" s="55">
        <v>182.71</v>
      </c>
      <c r="M38" s="55">
        <v>0.02</v>
      </c>
      <c r="N38" s="55">
        <v>0.04</v>
      </c>
    </row>
    <row r="39" spans="1:14" x14ac:dyDescent="0.3">
      <c r="A39" s="58" t="s">
        <v>113</v>
      </c>
      <c r="B39" s="55"/>
      <c r="C39" s="58"/>
      <c r="D39" s="58"/>
      <c r="E39" s="55">
        <f t="shared" ref="E39:N39" si="4">E38+E37+E36</f>
        <v>16.72</v>
      </c>
      <c r="F39" s="55">
        <f t="shared" si="4"/>
        <v>20.77</v>
      </c>
      <c r="G39" s="55">
        <f t="shared" si="4"/>
        <v>17.259999999999998</v>
      </c>
      <c r="H39" s="55">
        <f t="shared" si="4"/>
        <v>20.57</v>
      </c>
      <c r="I39" s="55">
        <f t="shared" si="4"/>
        <v>51.95</v>
      </c>
      <c r="J39" s="55">
        <f t="shared" si="4"/>
        <v>62.180000000000007</v>
      </c>
      <c r="K39" s="55">
        <f t="shared" si="4"/>
        <v>384.90999999999997</v>
      </c>
      <c r="L39" s="55">
        <f t="shared" si="4"/>
        <v>467.53</v>
      </c>
      <c r="M39" s="55">
        <f t="shared" si="4"/>
        <v>1.91</v>
      </c>
      <c r="N39" s="55">
        <f t="shared" si="4"/>
        <v>2.56</v>
      </c>
    </row>
    <row r="40" spans="1:14" x14ac:dyDescent="0.3">
      <c r="A40" s="57" t="s">
        <v>7</v>
      </c>
      <c r="B40" s="55"/>
      <c r="C40" s="58"/>
      <c r="D40" s="58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4" x14ac:dyDescent="0.3">
      <c r="A41" s="55" t="s">
        <v>367</v>
      </c>
      <c r="B41" s="58">
        <v>418</v>
      </c>
      <c r="C41" s="58">
        <v>150</v>
      </c>
      <c r="D41" s="58">
        <v>150</v>
      </c>
      <c r="E41" s="55">
        <v>0.75</v>
      </c>
      <c r="F41" s="55">
        <v>0.75</v>
      </c>
      <c r="G41" s="55">
        <v>0</v>
      </c>
      <c r="H41" s="55">
        <v>0</v>
      </c>
      <c r="I41" s="55">
        <v>8.99</v>
      </c>
      <c r="J41" s="55">
        <v>8.99</v>
      </c>
      <c r="K41" s="55">
        <v>61.56</v>
      </c>
      <c r="L41" s="55">
        <v>61.56</v>
      </c>
      <c r="M41" s="55">
        <v>3.24</v>
      </c>
      <c r="N41" s="55">
        <v>3.24</v>
      </c>
    </row>
    <row r="42" spans="1:14" x14ac:dyDescent="0.3">
      <c r="A42" s="55" t="s">
        <v>366</v>
      </c>
      <c r="B42" s="55">
        <v>386</v>
      </c>
      <c r="C42" s="58">
        <v>85</v>
      </c>
      <c r="D42" s="58">
        <v>85</v>
      </c>
      <c r="E42" s="55">
        <v>1.2</v>
      </c>
      <c r="F42" s="55">
        <v>1.2</v>
      </c>
      <c r="G42" s="55">
        <v>0.12</v>
      </c>
      <c r="H42" s="55">
        <v>0.12</v>
      </c>
      <c r="I42" s="55">
        <v>5.18</v>
      </c>
      <c r="J42" s="55">
        <v>5.18</v>
      </c>
      <c r="K42" s="55">
        <v>21.77</v>
      </c>
      <c r="L42" s="55">
        <v>21.77</v>
      </c>
      <c r="M42" s="55">
        <v>0.1</v>
      </c>
      <c r="N42" s="55">
        <v>0.1</v>
      </c>
    </row>
    <row r="43" spans="1:14" x14ac:dyDescent="0.3">
      <c r="A43" s="58" t="s">
        <v>113</v>
      </c>
      <c r="B43" s="55"/>
      <c r="C43" s="58"/>
      <c r="D43" s="58"/>
      <c r="E43" s="55">
        <f>E42+E41</f>
        <v>1.95</v>
      </c>
      <c r="F43" s="55">
        <f t="shared" ref="F43:N43" si="5">F42+F41</f>
        <v>1.95</v>
      </c>
      <c r="G43" s="55">
        <f t="shared" si="5"/>
        <v>0.12</v>
      </c>
      <c r="H43" s="55">
        <f t="shared" si="5"/>
        <v>0.12</v>
      </c>
      <c r="I43" s="55">
        <f t="shared" si="5"/>
        <v>14.17</v>
      </c>
      <c r="J43" s="55">
        <f t="shared" si="5"/>
        <v>14.17</v>
      </c>
      <c r="K43" s="55">
        <f t="shared" si="5"/>
        <v>83.33</v>
      </c>
      <c r="L43" s="55">
        <f t="shared" si="5"/>
        <v>83.33</v>
      </c>
      <c r="M43" s="55">
        <f t="shared" si="5"/>
        <v>3.3400000000000003</v>
      </c>
      <c r="N43" s="55">
        <f t="shared" si="5"/>
        <v>3.3400000000000003</v>
      </c>
    </row>
    <row r="44" spans="1:14" x14ac:dyDescent="0.3">
      <c r="A44" s="57" t="s">
        <v>8</v>
      </c>
      <c r="B44" s="55"/>
      <c r="C44" s="58"/>
      <c r="D44" s="58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4" ht="37.5" x14ac:dyDescent="0.3">
      <c r="A45" s="64" t="s">
        <v>459</v>
      </c>
      <c r="B45" s="55">
        <v>21</v>
      </c>
      <c r="C45" s="58">
        <v>40</v>
      </c>
      <c r="D45" s="58">
        <v>60</v>
      </c>
      <c r="E45" s="55">
        <v>0.56999999999999995</v>
      </c>
      <c r="F45" s="55">
        <v>0.86</v>
      </c>
      <c r="G45" s="55">
        <v>1.81</v>
      </c>
      <c r="H45" s="55">
        <v>2.74</v>
      </c>
      <c r="I45" s="55">
        <v>3.86</v>
      </c>
      <c r="J45" s="55">
        <v>5.23</v>
      </c>
      <c r="K45" s="55">
        <v>37.54</v>
      </c>
      <c r="L45" s="55">
        <v>49.18</v>
      </c>
      <c r="M45" s="55">
        <v>13.21</v>
      </c>
      <c r="N45" s="55">
        <v>19.8</v>
      </c>
    </row>
    <row r="46" spans="1:14" x14ac:dyDescent="0.3">
      <c r="A46" s="55" t="s">
        <v>190</v>
      </c>
      <c r="B46" s="55">
        <v>98</v>
      </c>
      <c r="C46" s="58" t="s">
        <v>157</v>
      </c>
      <c r="D46" s="58" t="s">
        <v>342</v>
      </c>
      <c r="E46" s="55">
        <v>5.32</v>
      </c>
      <c r="F46" s="55">
        <v>6.95</v>
      </c>
      <c r="G46" s="55">
        <v>4.26</v>
      </c>
      <c r="H46" s="55">
        <v>5.75</v>
      </c>
      <c r="I46" s="55">
        <v>16.28</v>
      </c>
      <c r="J46" s="55">
        <v>17.14</v>
      </c>
      <c r="K46" s="55">
        <v>128.52000000000001</v>
      </c>
      <c r="L46" s="55">
        <v>143.52000000000001</v>
      </c>
      <c r="M46" s="55">
        <v>11.87</v>
      </c>
      <c r="N46" s="55">
        <v>12.02</v>
      </c>
    </row>
    <row r="47" spans="1:14" x14ac:dyDescent="0.3">
      <c r="A47" s="55" t="s">
        <v>38</v>
      </c>
      <c r="B47" s="55">
        <v>335</v>
      </c>
      <c r="C47" s="58">
        <v>100</v>
      </c>
      <c r="D47" s="58">
        <v>150</v>
      </c>
      <c r="E47" s="55">
        <v>3.32</v>
      </c>
      <c r="F47" s="55">
        <v>4.25</v>
      </c>
      <c r="G47" s="55">
        <v>3.69</v>
      </c>
      <c r="H47" s="55">
        <v>5.1100000000000003</v>
      </c>
      <c r="I47" s="55">
        <v>24.46</v>
      </c>
      <c r="J47" s="55">
        <v>29.45</v>
      </c>
      <c r="K47" s="55">
        <v>120.4</v>
      </c>
      <c r="L47" s="55">
        <v>180.6</v>
      </c>
      <c r="M47" s="55">
        <v>0</v>
      </c>
      <c r="N47" s="55">
        <v>0</v>
      </c>
    </row>
    <row r="48" spans="1:14" x14ac:dyDescent="0.3">
      <c r="A48" s="65" t="s">
        <v>41</v>
      </c>
      <c r="B48" s="58">
        <v>329</v>
      </c>
      <c r="C48" s="58">
        <v>60</v>
      </c>
      <c r="D48" s="58">
        <v>75</v>
      </c>
      <c r="E48" s="55">
        <v>5.54</v>
      </c>
      <c r="F48" s="55">
        <v>8.1</v>
      </c>
      <c r="G48" s="55">
        <v>3.72</v>
      </c>
      <c r="H48" s="55">
        <v>4.6500000000000004</v>
      </c>
      <c r="I48" s="55">
        <v>3.85</v>
      </c>
      <c r="J48" s="55">
        <v>4.8099999999999996</v>
      </c>
      <c r="K48" s="55">
        <v>117.5</v>
      </c>
      <c r="L48" s="55">
        <v>146.87</v>
      </c>
      <c r="M48" s="55">
        <v>3.62</v>
      </c>
      <c r="N48" s="55">
        <v>4.53</v>
      </c>
    </row>
    <row r="49" spans="1:14" x14ac:dyDescent="0.3">
      <c r="A49" s="55" t="s">
        <v>151</v>
      </c>
      <c r="B49" s="58"/>
      <c r="C49" s="58">
        <v>30</v>
      </c>
      <c r="D49" s="58">
        <v>50</v>
      </c>
      <c r="E49" s="55">
        <v>1.91</v>
      </c>
      <c r="F49" s="55">
        <v>3.19</v>
      </c>
      <c r="G49" s="55">
        <v>0.24</v>
      </c>
      <c r="H49" s="55">
        <v>0.4</v>
      </c>
      <c r="I49" s="55">
        <v>12.43</v>
      </c>
      <c r="J49" s="55">
        <v>20.71</v>
      </c>
      <c r="K49" s="55">
        <v>52.61</v>
      </c>
      <c r="L49" s="55">
        <v>87.68</v>
      </c>
      <c r="M49" s="55">
        <v>0</v>
      </c>
      <c r="N49" s="55">
        <v>0</v>
      </c>
    </row>
    <row r="50" spans="1:14" x14ac:dyDescent="0.3">
      <c r="A50" s="55" t="s">
        <v>191</v>
      </c>
      <c r="B50" s="58">
        <v>394</v>
      </c>
      <c r="C50" s="58">
        <v>120</v>
      </c>
      <c r="D50" s="58">
        <v>150</v>
      </c>
      <c r="E50" s="55">
        <v>0.03</v>
      </c>
      <c r="F50" s="55">
        <v>0.04</v>
      </c>
      <c r="G50" s="55"/>
      <c r="H50" s="55"/>
      <c r="I50" s="55">
        <v>11.32</v>
      </c>
      <c r="J50" s="55">
        <v>13.4</v>
      </c>
      <c r="K50" s="55">
        <v>45.42</v>
      </c>
      <c r="L50" s="55">
        <v>53.79</v>
      </c>
      <c r="M50" s="55">
        <v>2.4E-2</v>
      </c>
      <c r="N50" s="55">
        <v>0.03</v>
      </c>
    </row>
    <row r="51" spans="1:14" x14ac:dyDescent="0.3">
      <c r="A51" s="58" t="s">
        <v>113</v>
      </c>
      <c r="B51" s="55"/>
      <c r="C51" s="58"/>
      <c r="D51" s="58"/>
      <c r="E51" s="55">
        <f t="shared" ref="E51:N51" si="6">E50+E49+E48+E47+E46+E45</f>
        <v>16.690000000000001</v>
      </c>
      <c r="F51" s="55">
        <f t="shared" si="6"/>
        <v>23.39</v>
      </c>
      <c r="G51" s="55">
        <f t="shared" si="6"/>
        <v>13.72</v>
      </c>
      <c r="H51" s="55">
        <f t="shared" si="6"/>
        <v>18.649999999999999</v>
      </c>
      <c r="I51" s="55">
        <f t="shared" si="6"/>
        <v>72.2</v>
      </c>
      <c r="J51" s="55">
        <f t="shared" si="6"/>
        <v>90.740000000000009</v>
      </c>
      <c r="K51" s="55">
        <f t="shared" si="6"/>
        <v>501.99000000000007</v>
      </c>
      <c r="L51" s="55">
        <f t="shared" si="6"/>
        <v>661.64</v>
      </c>
      <c r="M51" s="55">
        <f t="shared" si="6"/>
        <v>28.724</v>
      </c>
      <c r="N51" s="55">
        <f t="shared" si="6"/>
        <v>36.379999999999995</v>
      </c>
    </row>
    <row r="52" spans="1:14" x14ac:dyDescent="0.3">
      <c r="A52" s="57" t="s">
        <v>10</v>
      </c>
      <c r="B52" s="55"/>
      <c r="C52" s="58"/>
      <c r="D52" s="58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4" x14ac:dyDescent="0.3">
      <c r="A53" s="55" t="s">
        <v>368</v>
      </c>
      <c r="B53" s="55">
        <v>420</v>
      </c>
      <c r="C53" s="58">
        <v>200</v>
      </c>
      <c r="D53" s="58">
        <v>200</v>
      </c>
      <c r="E53" s="55">
        <v>5.2</v>
      </c>
      <c r="F53" s="55">
        <v>5.2</v>
      </c>
      <c r="G53" s="55">
        <v>5</v>
      </c>
      <c r="H53" s="55">
        <v>5</v>
      </c>
      <c r="I53" s="55">
        <v>8</v>
      </c>
      <c r="J53" s="55">
        <v>8</v>
      </c>
      <c r="K53" s="55">
        <v>88.2</v>
      </c>
      <c r="L53" s="55">
        <v>88.2</v>
      </c>
      <c r="M53" s="55">
        <v>0</v>
      </c>
      <c r="N53" s="55">
        <v>0</v>
      </c>
    </row>
    <row r="54" spans="1:14" x14ac:dyDescent="0.3">
      <c r="A54" s="55" t="s">
        <v>13</v>
      </c>
      <c r="B54" s="58"/>
      <c r="C54" s="58">
        <v>25</v>
      </c>
      <c r="D54" s="58">
        <v>50</v>
      </c>
      <c r="E54" s="55">
        <v>0.64</v>
      </c>
      <c r="F54" s="55">
        <v>1.29</v>
      </c>
      <c r="G54" s="55">
        <v>0.56000000000000005</v>
      </c>
      <c r="H54" s="55">
        <v>1.1299999999999999</v>
      </c>
      <c r="I54" s="55">
        <v>13.24</v>
      </c>
      <c r="J54" s="55">
        <v>26.48</v>
      </c>
      <c r="K54" s="55">
        <v>69.260000000000005</v>
      </c>
      <c r="L54" s="55">
        <v>138.52000000000001</v>
      </c>
      <c r="M54" s="55">
        <v>0.13</v>
      </c>
      <c r="N54" s="55">
        <v>0.26</v>
      </c>
    </row>
    <row r="55" spans="1:14" x14ac:dyDescent="0.3">
      <c r="A55" s="58" t="s">
        <v>113</v>
      </c>
      <c r="B55" s="55"/>
      <c r="C55" s="58"/>
      <c r="D55" s="58"/>
      <c r="E55" s="55">
        <f t="shared" ref="E55:N55" si="7">E54+E53</f>
        <v>5.84</v>
      </c>
      <c r="F55" s="55">
        <f t="shared" si="7"/>
        <v>6.49</v>
      </c>
      <c r="G55" s="55">
        <f t="shared" si="7"/>
        <v>5.5600000000000005</v>
      </c>
      <c r="H55" s="55">
        <f t="shared" si="7"/>
        <v>6.13</v>
      </c>
      <c r="I55" s="55">
        <f t="shared" si="7"/>
        <v>21.240000000000002</v>
      </c>
      <c r="J55" s="55">
        <f t="shared" si="7"/>
        <v>34.480000000000004</v>
      </c>
      <c r="K55" s="55">
        <f t="shared" si="7"/>
        <v>157.46</v>
      </c>
      <c r="L55" s="55">
        <f t="shared" si="7"/>
        <v>226.72000000000003</v>
      </c>
      <c r="M55" s="55">
        <f t="shared" si="7"/>
        <v>0.13</v>
      </c>
      <c r="N55" s="55">
        <f t="shared" si="7"/>
        <v>0.26</v>
      </c>
    </row>
    <row r="56" spans="1:14" s="67" customFormat="1" x14ac:dyDescent="0.3">
      <c r="A56" s="59" t="s">
        <v>165</v>
      </c>
      <c r="B56" s="59"/>
      <c r="C56" s="66"/>
      <c r="D56" s="66"/>
      <c r="E56" s="59">
        <v>41.2</v>
      </c>
      <c r="F56" s="59">
        <v>52.6</v>
      </c>
      <c r="G56" s="59">
        <v>36.659999999999997</v>
      </c>
      <c r="H56" s="59">
        <v>46.47</v>
      </c>
      <c r="I56" s="59">
        <v>159.56</v>
      </c>
      <c r="J56" s="59">
        <v>201.57000000000002</v>
      </c>
      <c r="K56" s="59">
        <v>1127.69</v>
      </c>
      <c r="L56" s="59">
        <v>1439.22</v>
      </c>
      <c r="M56" s="59">
        <v>34.103999999999999</v>
      </c>
      <c r="N56" s="59">
        <v>42.54</v>
      </c>
    </row>
    <row r="57" spans="1:14" x14ac:dyDescent="0.3">
      <c r="A57" s="55"/>
      <c r="B57" s="55"/>
      <c r="C57" s="58"/>
      <c r="D57" s="58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14" x14ac:dyDescent="0.3">
      <c r="A58" s="57" t="s">
        <v>359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4" x14ac:dyDescent="0.3">
      <c r="A59" s="57" t="s">
        <v>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</row>
    <row r="60" spans="1:14" ht="37.5" x14ac:dyDescent="0.3">
      <c r="A60" s="64" t="s">
        <v>194</v>
      </c>
      <c r="B60" s="68">
        <v>199</v>
      </c>
      <c r="C60" s="58" t="s">
        <v>195</v>
      </c>
      <c r="D60" s="58" t="s">
        <v>196</v>
      </c>
      <c r="E60" s="55">
        <v>4.83</v>
      </c>
      <c r="F60" s="55">
        <v>5.8</v>
      </c>
      <c r="G60" s="55">
        <v>8.1300000000000008</v>
      </c>
      <c r="H60" s="55">
        <v>10.46</v>
      </c>
      <c r="I60" s="55">
        <v>15.63</v>
      </c>
      <c r="J60" s="55">
        <v>21.27</v>
      </c>
      <c r="K60" s="55">
        <v>126.72</v>
      </c>
      <c r="L60" s="55">
        <v>185.85</v>
      </c>
      <c r="M60" s="55">
        <v>1.79</v>
      </c>
      <c r="N60" s="55">
        <v>2.14</v>
      </c>
    </row>
    <row r="61" spans="1:14" x14ac:dyDescent="0.3">
      <c r="A61" s="55" t="s">
        <v>5</v>
      </c>
      <c r="B61" s="55">
        <v>413</v>
      </c>
      <c r="C61" s="58">
        <v>150</v>
      </c>
      <c r="D61" s="58">
        <v>200</v>
      </c>
      <c r="E61" s="55">
        <v>2.0299999999999998</v>
      </c>
      <c r="F61" s="55">
        <v>2.71</v>
      </c>
      <c r="G61" s="55">
        <v>2.3199999999999998</v>
      </c>
      <c r="H61" s="55">
        <v>3.1</v>
      </c>
      <c r="I61" s="55">
        <v>12.18</v>
      </c>
      <c r="J61" s="55">
        <v>16.239999999999998</v>
      </c>
      <c r="K61" s="55">
        <v>79.23</v>
      </c>
      <c r="L61" s="55">
        <v>105.65</v>
      </c>
      <c r="M61" s="55">
        <v>0.94</v>
      </c>
      <c r="N61" s="55">
        <v>1.26</v>
      </c>
    </row>
    <row r="62" spans="1:14" x14ac:dyDescent="0.3">
      <c r="A62" s="55" t="s">
        <v>26</v>
      </c>
      <c r="B62" s="58">
        <v>2</v>
      </c>
      <c r="C62" s="60" t="s">
        <v>202</v>
      </c>
      <c r="D62" s="60" t="s">
        <v>203</v>
      </c>
      <c r="E62" s="55">
        <v>2.4700000000000002</v>
      </c>
      <c r="F62" s="55">
        <v>3.28</v>
      </c>
      <c r="G62" s="55">
        <v>3.5</v>
      </c>
      <c r="H62" s="55">
        <v>3.7</v>
      </c>
      <c r="I62" s="55">
        <v>24.29</v>
      </c>
      <c r="J62" s="55">
        <v>31.57</v>
      </c>
      <c r="K62" s="55">
        <v>128.12</v>
      </c>
      <c r="L62" s="55">
        <v>144.13</v>
      </c>
      <c r="M62" s="55">
        <v>7.0000000000000007E-2</v>
      </c>
      <c r="N62" s="55">
        <v>0.1</v>
      </c>
    </row>
    <row r="63" spans="1:14" x14ac:dyDescent="0.3">
      <c r="A63" s="58" t="s">
        <v>113</v>
      </c>
      <c r="B63" s="55"/>
      <c r="C63" s="58"/>
      <c r="D63" s="58"/>
      <c r="E63" s="55">
        <f t="shared" ref="E63:N63" si="8">E62+E61+E60</f>
        <v>9.33</v>
      </c>
      <c r="F63" s="55">
        <f t="shared" si="8"/>
        <v>11.79</v>
      </c>
      <c r="G63" s="55">
        <f t="shared" si="8"/>
        <v>13.950000000000001</v>
      </c>
      <c r="H63" s="55">
        <f t="shared" si="8"/>
        <v>17.260000000000002</v>
      </c>
      <c r="I63" s="55">
        <f t="shared" si="8"/>
        <v>52.1</v>
      </c>
      <c r="J63" s="55">
        <f t="shared" si="8"/>
        <v>69.08</v>
      </c>
      <c r="K63" s="55">
        <f t="shared" si="8"/>
        <v>334.07000000000005</v>
      </c>
      <c r="L63" s="55">
        <f t="shared" si="8"/>
        <v>435.63</v>
      </c>
      <c r="M63" s="55">
        <f t="shared" si="8"/>
        <v>2.8</v>
      </c>
      <c r="N63" s="55">
        <f t="shared" si="8"/>
        <v>3.5</v>
      </c>
    </row>
    <row r="64" spans="1:14" x14ac:dyDescent="0.3">
      <c r="A64" s="57" t="s">
        <v>7</v>
      </c>
      <c r="B64" s="55"/>
      <c r="C64" s="58"/>
      <c r="D64" s="58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1:14" x14ac:dyDescent="0.3">
      <c r="A65" s="55" t="s">
        <v>367</v>
      </c>
      <c r="B65" s="58">
        <v>418</v>
      </c>
      <c r="C65" s="58">
        <v>150</v>
      </c>
      <c r="D65" s="58">
        <v>150</v>
      </c>
      <c r="E65" s="55">
        <v>0.75</v>
      </c>
      <c r="F65" s="55">
        <v>0.75</v>
      </c>
      <c r="G65" s="55">
        <v>0</v>
      </c>
      <c r="H65" s="55">
        <v>0</v>
      </c>
      <c r="I65" s="55">
        <v>8.99</v>
      </c>
      <c r="J65" s="55">
        <v>8.99</v>
      </c>
      <c r="K65" s="55">
        <v>61.56</v>
      </c>
      <c r="L65" s="55">
        <v>61.56</v>
      </c>
      <c r="M65" s="55">
        <v>3.24</v>
      </c>
      <c r="N65" s="55">
        <v>3.24</v>
      </c>
    </row>
    <row r="66" spans="1:14" x14ac:dyDescent="0.3">
      <c r="A66" s="58" t="s">
        <v>113</v>
      </c>
      <c r="B66" s="55"/>
      <c r="C66" s="58"/>
      <c r="D66" s="58"/>
      <c r="E66" s="55">
        <f t="shared" ref="E66:N66" si="9">E65</f>
        <v>0.75</v>
      </c>
      <c r="F66" s="55">
        <f t="shared" si="9"/>
        <v>0.75</v>
      </c>
      <c r="G66" s="55">
        <f t="shared" si="9"/>
        <v>0</v>
      </c>
      <c r="H66" s="55">
        <f t="shared" si="9"/>
        <v>0</v>
      </c>
      <c r="I66" s="55">
        <f t="shared" si="9"/>
        <v>8.99</v>
      </c>
      <c r="J66" s="55">
        <f t="shared" si="9"/>
        <v>8.99</v>
      </c>
      <c r="K66" s="55">
        <f t="shared" si="9"/>
        <v>61.56</v>
      </c>
      <c r="L66" s="55">
        <f t="shared" si="9"/>
        <v>61.56</v>
      </c>
      <c r="M66" s="55">
        <f t="shared" si="9"/>
        <v>3.24</v>
      </c>
      <c r="N66" s="55">
        <f t="shared" si="9"/>
        <v>3.24</v>
      </c>
    </row>
    <row r="67" spans="1:14" x14ac:dyDescent="0.3">
      <c r="A67" s="57" t="s">
        <v>8</v>
      </c>
      <c r="B67" s="55"/>
      <c r="C67" s="58"/>
      <c r="D67" s="58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1:14" ht="56.25" x14ac:dyDescent="0.3">
      <c r="A68" s="61" t="s">
        <v>460</v>
      </c>
      <c r="B68" s="58">
        <v>42</v>
      </c>
      <c r="C68" s="58">
        <v>40</v>
      </c>
      <c r="D68" s="58">
        <v>60</v>
      </c>
      <c r="E68" s="55">
        <v>0.5</v>
      </c>
      <c r="F68" s="55">
        <v>0.75</v>
      </c>
      <c r="G68" s="55">
        <v>4.03</v>
      </c>
      <c r="H68" s="55">
        <v>6.04</v>
      </c>
      <c r="I68" s="55">
        <v>4.8</v>
      </c>
      <c r="J68" s="55">
        <v>7.2</v>
      </c>
      <c r="K68" s="55">
        <v>57.59</v>
      </c>
      <c r="L68" s="55">
        <v>86.38</v>
      </c>
      <c r="M68" s="55">
        <v>1.95</v>
      </c>
      <c r="N68" s="55">
        <v>2.92</v>
      </c>
    </row>
    <row r="69" spans="1:14" ht="37.5" x14ac:dyDescent="0.3">
      <c r="A69" s="61" t="s">
        <v>204</v>
      </c>
      <c r="B69" s="52">
        <v>73</v>
      </c>
      <c r="C69" s="58" t="s">
        <v>157</v>
      </c>
      <c r="D69" s="58" t="s">
        <v>342</v>
      </c>
      <c r="E69" s="55">
        <v>4.4800000000000004</v>
      </c>
      <c r="F69" s="55">
        <v>6.14</v>
      </c>
      <c r="G69" s="55">
        <v>5.09</v>
      </c>
      <c r="H69" s="55">
        <v>7.08</v>
      </c>
      <c r="I69" s="55">
        <v>6.82</v>
      </c>
      <c r="J69" s="55">
        <v>7.53</v>
      </c>
      <c r="K69" s="55">
        <v>109</v>
      </c>
      <c r="L69" s="55">
        <v>140.9</v>
      </c>
      <c r="M69" s="55">
        <v>21.86</v>
      </c>
      <c r="N69" s="55">
        <v>24.21</v>
      </c>
    </row>
    <row r="70" spans="1:14" x14ac:dyDescent="0.3">
      <c r="A70" s="55" t="s">
        <v>358</v>
      </c>
      <c r="B70" s="55">
        <v>290</v>
      </c>
      <c r="C70" s="58">
        <v>160</v>
      </c>
      <c r="D70" s="58">
        <v>190</v>
      </c>
      <c r="E70" s="55">
        <v>15.36</v>
      </c>
      <c r="F70" s="55">
        <v>19.43</v>
      </c>
      <c r="G70" s="55">
        <v>8.58</v>
      </c>
      <c r="H70" s="55">
        <v>10.75</v>
      </c>
      <c r="I70" s="55">
        <v>20.100000000000001</v>
      </c>
      <c r="J70" s="55">
        <v>28.87</v>
      </c>
      <c r="K70" s="55">
        <v>257.60000000000002</v>
      </c>
      <c r="L70" s="55">
        <v>305.89999999999998</v>
      </c>
      <c r="M70" s="55">
        <v>23.92</v>
      </c>
      <c r="N70" s="55">
        <v>28.4</v>
      </c>
    </row>
    <row r="71" spans="1:14" x14ac:dyDescent="0.3">
      <c r="A71" s="55" t="s">
        <v>151</v>
      </c>
      <c r="B71" s="58"/>
      <c r="C71" s="58">
        <v>30</v>
      </c>
      <c r="D71" s="58">
        <v>50</v>
      </c>
      <c r="E71" s="55">
        <v>1.91</v>
      </c>
      <c r="F71" s="55">
        <v>3.19</v>
      </c>
      <c r="G71" s="55">
        <v>0.24</v>
      </c>
      <c r="H71" s="55">
        <v>0.4</v>
      </c>
      <c r="I71" s="55">
        <v>12.43</v>
      </c>
      <c r="J71" s="55">
        <v>20.71</v>
      </c>
      <c r="K71" s="55">
        <v>52.61</v>
      </c>
      <c r="L71" s="55">
        <v>87.68</v>
      </c>
      <c r="M71" s="55">
        <v>0</v>
      </c>
      <c r="N71" s="55">
        <v>0</v>
      </c>
    </row>
    <row r="72" spans="1:14" x14ac:dyDescent="0.3">
      <c r="A72" s="55" t="s">
        <v>53</v>
      </c>
      <c r="B72" s="55">
        <v>390</v>
      </c>
      <c r="C72" s="58">
        <v>120</v>
      </c>
      <c r="D72" s="58">
        <v>150</v>
      </c>
      <c r="E72" s="55">
        <v>0.17</v>
      </c>
      <c r="F72" s="55">
        <v>0.21</v>
      </c>
      <c r="G72" s="55">
        <v>0.05</v>
      </c>
      <c r="H72" s="55">
        <v>0.06</v>
      </c>
      <c r="I72" s="55">
        <v>15.13</v>
      </c>
      <c r="J72" s="55">
        <v>18.920000000000002</v>
      </c>
      <c r="K72" s="55">
        <v>51.7</v>
      </c>
      <c r="L72" s="55">
        <v>64.62</v>
      </c>
      <c r="M72" s="55">
        <v>1.76</v>
      </c>
      <c r="N72" s="55">
        <v>2.21</v>
      </c>
    </row>
    <row r="73" spans="1:14" x14ac:dyDescent="0.3">
      <c r="A73" s="58" t="s">
        <v>113</v>
      </c>
      <c r="B73" s="55"/>
      <c r="C73" s="58"/>
      <c r="D73" s="58"/>
      <c r="E73" s="55">
        <f t="shared" ref="E73:N73" si="10">E72+E71+E70+E69+E68</f>
        <v>22.419999999999998</v>
      </c>
      <c r="F73" s="55">
        <f t="shared" si="10"/>
        <v>29.72</v>
      </c>
      <c r="G73" s="55">
        <f t="shared" si="10"/>
        <v>17.989999999999998</v>
      </c>
      <c r="H73" s="55">
        <f t="shared" si="10"/>
        <v>24.33</v>
      </c>
      <c r="I73" s="55">
        <f t="shared" si="10"/>
        <v>59.28</v>
      </c>
      <c r="J73" s="55">
        <f t="shared" si="10"/>
        <v>83.23</v>
      </c>
      <c r="K73" s="55">
        <f t="shared" si="10"/>
        <v>528.5</v>
      </c>
      <c r="L73" s="55">
        <f t="shared" si="10"/>
        <v>685.48</v>
      </c>
      <c r="M73" s="55">
        <f t="shared" si="10"/>
        <v>49.490000000000009</v>
      </c>
      <c r="N73" s="55">
        <f t="shared" si="10"/>
        <v>57.74</v>
      </c>
    </row>
    <row r="74" spans="1:14" x14ac:dyDescent="0.3">
      <c r="A74" s="57" t="s">
        <v>10</v>
      </c>
      <c r="B74" s="55"/>
      <c r="C74" s="58"/>
      <c r="D74" s="58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1:14" x14ac:dyDescent="0.3">
      <c r="A75" s="55" t="s">
        <v>161</v>
      </c>
      <c r="B75" s="55">
        <v>452</v>
      </c>
      <c r="C75" s="55">
        <v>60</v>
      </c>
      <c r="D75" s="55">
        <v>60</v>
      </c>
      <c r="E75" s="55">
        <v>4.8600000000000003</v>
      </c>
      <c r="F75" s="55">
        <v>4.8600000000000003</v>
      </c>
      <c r="G75" s="55">
        <v>5.3</v>
      </c>
      <c r="H75" s="55">
        <v>5.3</v>
      </c>
      <c r="I75" s="55">
        <v>36.799999999999997</v>
      </c>
      <c r="J75" s="55">
        <v>36.799999999999997</v>
      </c>
      <c r="K75" s="55">
        <v>188.32</v>
      </c>
      <c r="L75" s="55">
        <v>188.32</v>
      </c>
      <c r="M75" s="55">
        <v>0.15</v>
      </c>
      <c r="N75" s="55">
        <v>0.15</v>
      </c>
    </row>
    <row r="76" spans="1:14" x14ac:dyDescent="0.3">
      <c r="A76" s="55" t="s">
        <v>368</v>
      </c>
      <c r="B76" s="55">
        <v>420</v>
      </c>
      <c r="C76" s="58">
        <v>150</v>
      </c>
      <c r="D76" s="58">
        <v>200</v>
      </c>
      <c r="E76" s="55">
        <v>3.9</v>
      </c>
      <c r="F76" s="55">
        <v>5.2</v>
      </c>
      <c r="G76" s="55">
        <v>3.37</v>
      </c>
      <c r="H76" s="55">
        <v>4.5</v>
      </c>
      <c r="I76" s="55">
        <v>5.67</v>
      </c>
      <c r="J76" s="55">
        <v>7.56</v>
      </c>
      <c r="K76" s="55">
        <v>65.900000000000006</v>
      </c>
      <c r="L76" s="55">
        <v>87.86</v>
      </c>
      <c r="M76" s="55">
        <v>0.4</v>
      </c>
      <c r="N76" s="55">
        <v>0.54</v>
      </c>
    </row>
    <row r="77" spans="1:14" x14ac:dyDescent="0.3">
      <c r="A77" s="58" t="s">
        <v>113</v>
      </c>
      <c r="B77" s="55"/>
      <c r="C77" s="58"/>
      <c r="D77" s="58"/>
      <c r="E77" s="55">
        <f t="shared" ref="E77:N77" si="11">E76+E75</f>
        <v>8.76</v>
      </c>
      <c r="F77" s="55">
        <f t="shared" si="11"/>
        <v>10.06</v>
      </c>
      <c r="G77" s="55">
        <f t="shared" si="11"/>
        <v>8.67</v>
      </c>
      <c r="H77" s="55">
        <f t="shared" si="11"/>
        <v>9.8000000000000007</v>
      </c>
      <c r="I77" s="55">
        <f t="shared" si="11"/>
        <v>42.47</v>
      </c>
      <c r="J77" s="55">
        <f t="shared" si="11"/>
        <v>44.36</v>
      </c>
      <c r="K77" s="55">
        <f t="shared" si="11"/>
        <v>254.22</v>
      </c>
      <c r="L77" s="55">
        <f t="shared" si="11"/>
        <v>276.18</v>
      </c>
      <c r="M77" s="55">
        <f t="shared" si="11"/>
        <v>0.55000000000000004</v>
      </c>
      <c r="N77" s="55">
        <f t="shared" si="11"/>
        <v>0.69000000000000006</v>
      </c>
    </row>
    <row r="78" spans="1:14" x14ac:dyDescent="0.3">
      <c r="A78" s="69" t="s">
        <v>165</v>
      </c>
      <c r="B78" s="59"/>
      <c r="C78" s="66"/>
      <c r="D78" s="66"/>
      <c r="E78" s="59">
        <v>41.26</v>
      </c>
      <c r="F78" s="59">
        <v>52.32</v>
      </c>
      <c r="G78" s="59">
        <v>40.61</v>
      </c>
      <c r="H78" s="59">
        <v>51.39</v>
      </c>
      <c r="I78" s="59">
        <v>162.84</v>
      </c>
      <c r="J78" s="59">
        <v>205.66000000000003</v>
      </c>
      <c r="K78" s="59">
        <v>1178.3499999999999</v>
      </c>
      <c r="L78" s="59">
        <v>1458.85</v>
      </c>
      <c r="M78" s="59">
        <v>56.080000000000005</v>
      </c>
      <c r="N78" s="59">
        <v>65.17</v>
      </c>
    </row>
    <row r="79" spans="1:14" x14ac:dyDescent="0.3">
      <c r="A79" s="57" t="s">
        <v>357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1:14" x14ac:dyDescent="0.3">
      <c r="A80" s="57" t="s">
        <v>0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1:14" x14ac:dyDescent="0.3">
      <c r="A81" s="55" t="s">
        <v>221</v>
      </c>
      <c r="B81" s="55">
        <v>100</v>
      </c>
      <c r="C81" s="55">
        <v>150</v>
      </c>
      <c r="D81" s="55">
        <v>180</v>
      </c>
      <c r="E81" s="55">
        <v>4.78</v>
      </c>
      <c r="F81" s="55">
        <v>5.73</v>
      </c>
      <c r="G81" s="55">
        <v>4.4400000000000004</v>
      </c>
      <c r="H81" s="55">
        <v>5.72</v>
      </c>
      <c r="I81" s="55">
        <v>17.309999999999999</v>
      </c>
      <c r="J81" s="55">
        <v>20.78</v>
      </c>
      <c r="K81" s="55">
        <v>106.72</v>
      </c>
      <c r="L81" s="55">
        <v>129.69</v>
      </c>
      <c r="M81" s="55">
        <v>1.22</v>
      </c>
      <c r="N81" s="55">
        <v>1.46</v>
      </c>
    </row>
    <row r="82" spans="1:14" x14ac:dyDescent="0.3">
      <c r="A82" s="55" t="s">
        <v>12</v>
      </c>
      <c r="B82" s="58">
        <v>416</v>
      </c>
      <c r="C82" s="58">
        <v>150</v>
      </c>
      <c r="D82" s="58">
        <v>200</v>
      </c>
      <c r="E82" s="55">
        <v>3.06</v>
      </c>
      <c r="F82" s="55">
        <v>4.08</v>
      </c>
      <c r="G82" s="55">
        <v>2.96</v>
      </c>
      <c r="H82" s="55">
        <v>3.94</v>
      </c>
      <c r="I82" s="55">
        <v>12.47</v>
      </c>
      <c r="J82" s="55">
        <v>16.600000000000001</v>
      </c>
      <c r="K82" s="55">
        <v>87.6</v>
      </c>
      <c r="L82" s="55">
        <v>116.8</v>
      </c>
      <c r="M82" s="55">
        <v>1.07</v>
      </c>
      <c r="N82" s="55">
        <v>1.42</v>
      </c>
    </row>
    <row r="83" spans="1:14" x14ac:dyDescent="0.3">
      <c r="A83" s="55" t="s">
        <v>25</v>
      </c>
      <c r="B83" s="58">
        <v>1</v>
      </c>
      <c r="C83" s="60" t="s">
        <v>112</v>
      </c>
      <c r="D83" s="60" t="s">
        <v>260</v>
      </c>
      <c r="E83" s="55">
        <v>2.91</v>
      </c>
      <c r="F83" s="55">
        <v>3.62</v>
      </c>
      <c r="G83" s="55">
        <v>5.88</v>
      </c>
      <c r="H83" s="55">
        <v>5.97</v>
      </c>
      <c r="I83" s="55">
        <v>17.43</v>
      </c>
      <c r="J83" s="55">
        <v>21.8</v>
      </c>
      <c r="K83" s="55">
        <v>143</v>
      </c>
      <c r="L83" s="55">
        <v>164.33</v>
      </c>
      <c r="M83" s="55">
        <v>0</v>
      </c>
      <c r="N83" s="55">
        <v>0</v>
      </c>
    </row>
    <row r="84" spans="1:14" x14ac:dyDescent="0.3">
      <c r="A84" s="58" t="s">
        <v>113</v>
      </c>
      <c r="B84" s="55"/>
      <c r="C84" s="55"/>
      <c r="D84" s="55"/>
      <c r="E84" s="55">
        <f t="shared" ref="E84:N84" si="12">E83+E82+E81</f>
        <v>10.75</v>
      </c>
      <c r="F84" s="55">
        <f t="shared" si="12"/>
        <v>13.43</v>
      </c>
      <c r="G84" s="55">
        <f t="shared" si="12"/>
        <v>13.280000000000001</v>
      </c>
      <c r="H84" s="55">
        <f t="shared" si="12"/>
        <v>15.629999999999999</v>
      </c>
      <c r="I84" s="55">
        <f t="shared" si="12"/>
        <v>47.209999999999994</v>
      </c>
      <c r="J84" s="55">
        <f t="shared" si="12"/>
        <v>59.180000000000007</v>
      </c>
      <c r="K84" s="55">
        <f t="shared" si="12"/>
        <v>337.32</v>
      </c>
      <c r="L84" s="55">
        <f t="shared" si="12"/>
        <v>410.82</v>
      </c>
      <c r="M84" s="55">
        <f t="shared" si="12"/>
        <v>2.29</v>
      </c>
      <c r="N84" s="55">
        <f t="shared" si="12"/>
        <v>2.88</v>
      </c>
    </row>
    <row r="85" spans="1:14" x14ac:dyDescent="0.3">
      <c r="A85" s="57" t="s">
        <v>7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1:14" x14ac:dyDescent="0.3">
      <c r="A86" s="55" t="s">
        <v>368</v>
      </c>
      <c r="B86" s="58">
        <v>420</v>
      </c>
      <c r="C86" s="58">
        <v>120</v>
      </c>
      <c r="D86" s="58">
        <v>150</v>
      </c>
      <c r="E86" s="55">
        <v>3.12</v>
      </c>
      <c r="F86" s="55">
        <v>3.9</v>
      </c>
      <c r="G86" s="55">
        <v>3</v>
      </c>
      <c r="H86" s="55">
        <v>3.75</v>
      </c>
      <c r="I86" s="55">
        <v>4.8</v>
      </c>
      <c r="J86" s="55">
        <v>6</v>
      </c>
      <c r="K86" s="55">
        <v>52.92</v>
      </c>
      <c r="L86" s="55">
        <v>66.150000000000006</v>
      </c>
      <c r="M86" s="55">
        <v>0</v>
      </c>
      <c r="N86" s="55">
        <v>0</v>
      </c>
    </row>
    <row r="87" spans="1:14" x14ac:dyDescent="0.3">
      <c r="A87" s="55" t="s">
        <v>366</v>
      </c>
      <c r="B87" s="55"/>
      <c r="C87" s="55">
        <v>85</v>
      </c>
      <c r="D87" s="55">
        <v>85</v>
      </c>
      <c r="E87" s="55">
        <v>0.72</v>
      </c>
      <c r="F87" s="55">
        <v>0.72</v>
      </c>
      <c r="G87" s="55">
        <v>0.2</v>
      </c>
      <c r="H87" s="55">
        <v>0.2</v>
      </c>
      <c r="I87" s="55">
        <v>6.48</v>
      </c>
      <c r="J87" s="55">
        <v>6.48</v>
      </c>
      <c r="K87" s="55">
        <v>34.4</v>
      </c>
      <c r="L87" s="55">
        <v>34.4</v>
      </c>
      <c r="M87" s="55">
        <v>48</v>
      </c>
      <c r="N87" s="55">
        <v>48</v>
      </c>
    </row>
    <row r="88" spans="1:14" x14ac:dyDescent="0.3">
      <c r="A88" s="58" t="s">
        <v>113</v>
      </c>
      <c r="B88" s="55"/>
      <c r="C88" s="55"/>
      <c r="D88" s="55"/>
      <c r="E88" s="55">
        <f>E86+E87</f>
        <v>3.84</v>
      </c>
      <c r="F88" s="55">
        <f t="shared" ref="F88:N88" si="13">F86+F87</f>
        <v>4.62</v>
      </c>
      <c r="G88" s="55">
        <f t="shared" si="13"/>
        <v>3.2</v>
      </c>
      <c r="H88" s="55">
        <f t="shared" si="13"/>
        <v>3.95</v>
      </c>
      <c r="I88" s="55">
        <f t="shared" si="13"/>
        <v>11.280000000000001</v>
      </c>
      <c r="J88" s="55">
        <f t="shared" si="13"/>
        <v>12.48</v>
      </c>
      <c r="K88" s="55">
        <f t="shared" si="13"/>
        <v>87.32</v>
      </c>
      <c r="L88" s="55">
        <f t="shared" si="13"/>
        <v>100.55000000000001</v>
      </c>
      <c r="M88" s="55">
        <f t="shared" si="13"/>
        <v>48</v>
      </c>
      <c r="N88" s="55">
        <f t="shared" si="13"/>
        <v>48</v>
      </c>
    </row>
    <row r="89" spans="1:14" x14ac:dyDescent="0.3">
      <c r="A89" s="57" t="s">
        <v>8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1:14" x14ac:dyDescent="0.3">
      <c r="A90" s="55" t="s">
        <v>59</v>
      </c>
      <c r="B90" s="55">
        <v>34</v>
      </c>
      <c r="C90" s="55">
        <v>40</v>
      </c>
      <c r="D90" s="55">
        <v>60</v>
      </c>
      <c r="E90" s="55">
        <v>0.56999999999999995</v>
      </c>
      <c r="F90" s="55">
        <v>0.87</v>
      </c>
      <c r="G90" s="55">
        <v>2.4300000000000002</v>
      </c>
      <c r="H90" s="55">
        <v>4.05</v>
      </c>
      <c r="I90" s="55">
        <v>3.49</v>
      </c>
      <c r="J90" s="55">
        <v>5.27</v>
      </c>
      <c r="K90" s="55">
        <v>38.200000000000003</v>
      </c>
      <c r="L90" s="55">
        <v>61.07</v>
      </c>
      <c r="M90" s="55">
        <v>3.8</v>
      </c>
      <c r="N90" s="55">
        <v>5.8</v>
      </c>
    </row>
    <row r="91" spans="1:14" x14ac:dyDescent="0.3">
      <c r="A91" s="61" t="s">
        <v>39</v>
      </c>
      <c r="B91" s="58">
        <v>91</v>
      </c>
      <c r="C91" s="58" t="s">
        <v>157</v>
      </c>
      <c r="D91" s="58" t="s">
        <v>342</v>
      </c>
      <c r="E91" s="55">
        <v>5.36</v>
      </c>
      <c r="F91" s="55">
        <v>7.55</v>
      </c>
      <c r="G91" s="55">
        <v>6.66</v>
      </c>
      <c r="H91" s="55">
        <v>8.5500000000000007</v>
      </c>
      <c r="I91" s="55">
        <v>16.79</v>
      </c>
      <c r="J91" s="55">
        <v>18.57</v>
      </c>
      <c r="K91" s="55">
        <v>124.36</v>
      </c>
      <c r="L91" s="55">
        <v>174.21</v>
      </c>
      <c r="M91" s="55">
        <v>9.57</v>
      </c>
      <c r="N91" s="55">
        <v>11.09</v>
      </c>
    </row>
    <row r="92" spans="1:14" x14ac:dyDescent="0.3">
      <c r="A92" s="55" t="s">
        <v>43</v>
      </c>
      <c r="B92" s="55"/>
      <c r="C92" s="55">
        <v>120</v>
      </c>
      <c r="D92" s="55">
        <v>150</v>
      </c>
      <c r="E92" s="55">
        <v>6.95</v>
      </c>
      <c r="F92" s="55">
        <v>8.82</v>
      </c>
      <c r="G92" s="55">
        <v>7.6</v>
      </c>
      <c r="H92" s="55">
        <v>9.5</v>
      </c>
      <c r="I92" s="55">
        <v>20.49</v>
      </c>
      <c r="J92" s="55">
        <v>22.61</v>
      </c>
      <c r="K92" s="55">
        <v>188.5</v>
      </c>
      <c r="L92" s="55">
        <v>235.62</v>
      </c>
      <c r="M92" s="55">
        <v>17.739999999999998</v>
      </c>
      <c r="N92" s="55">
        <v>22.1</v>
      </c>
    </row>
    <row r="93" spans="1:14" x14ac:dyDescent="0.3">
      <c r="A93" s="55" t="s">
        <v>151</v>
      </c>
      <c r="B93" s="58"/>
      <c r="C93" s="58">
        <v>30</v>
      </c>
      <c r="D93" s="58">
        <v>50</v>
      </c>
      <c r="E93" s="55">
        <v>1.91</v>
      </c>
      <c r="F93" s="55">
        <v>3.19</v>
      </c>
      <c r="G93" s="55">
        <v>0.24</v>
      </c>
      <c r="H93" s="55">
        <v>0.4</v>
      </c>
      <c r="I93" s="55">
        <v>12.43</v>
      </c>
      <c r="J93" s="55">
        <v>20.71</v>
      </c>
      <c r="K93" s="55">
        <v>52.61</v>
      </c>
      <c r="L93" s="55">
        <v>87.68</v>
      </c>
      <c r="M93" s="55">
        <v>0</v>
      </c>
      <c r="N93" s="55">
        <v>0</v>
      </c>
    </row>
    <row r="94" spans="1:14" x14ac:dyDescent="0.3">
      <c r="A94" s="55" t="s">
        <v>394</v>
      </c>
      <c r="B94" s="55"/>
      <c r="C94" s="55">
        <v>120</v>
      </c>
      <c r="D94" s="55">
        <v>150</v>
      </c>
      <c r="E94" s="55">
        <v>0</v>
      </c>
      <c r="F94" s="55">
        <v>0</v>
      </c>
      <c r="G94" s="55">
        <v>0</v>
      </c>
      <c r="H94" s="55">
        <v>0</v>
      </c>
      <c r="I94" s="55">
        <v>19.440000000000001</v>
      </c>
      <c r="J94" s="55">
        <v>21.77</v>
      </c>
      <c r="K94" s="55">
        <v>71.28</v>
      </c>
      <c r="L94" s="55">
        <v>87.48</v>
      </c>
      <c r="M94" s="55">
        <v>0</v>
      </c>
      <c r="N94" s="55">
        <v>0</v>
      </c>
    </row>
    <row r="95" spans="1:14" x14ac:dyDescent="0.3">
      <c r="A95" s="58" t="s">
        <v>113</v>
      </c>
      <c r="B95" s="55"/>
      <c r="C95" s="55"/>
      <c r="D95" s="55"/>
      <c r="E95" s="55">
        <f t="shared" ref="E95:N95" si="14">E94+E93+E92+E91+E90</f>
        <v>14.79</v>
      </c>
      <c r="F95" s="55">
        <f t="shared" si="14"/>
        <v>20.43</v>
      </c>
      <c r="G95" s="55">
        <f t="shared" si="14"/>
        <v>16.93</v>
      </c>
      <c r="H95" s="55">
        <f t="shared" si="14"/>
        <v>22.500000000000004</v>
      </c>
      <c r="I95" s="55">
        <f t="shared" si="14"/>
        <v>72.64</v>
      </c>
      <c r="J95" s="55">
        <f t="shared" si="14"/>
        <v>88.929999999999993</v>
      </c>
      <c r="K95" s="55">
        <f t="shared" si="14"/>
        <v>474.95</v>
      </c>
      <c r="L95" s="55">
        <f t="shared" si="14"/>
        <v>646.06000000000006</v>
      </c>
      <c r="M95" s="55">
        <f t="shared" si="14"/>
        <v>31.11</v>
      </c>
      <c r="N95" s="55">
        <f t="shared" si="14"/>
        <v>38.989999999999995</v>
      </c>
    </row>
    <row r="96" spans="1:14" x14ac:dyDescent="0.3">
      <c r="A96" s="57" t="s">
        <v>10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 x14ac:dyDescent="0.3">
      <c r="A97" s="55" t="s">
        <v>54</v>
      </c>
      <c r="B97" s="58">
        <v>432</v>
      </c>
      <c r="C97" s="58" t="s">
        <v>258</v>
      </c>
      <c r="D97" s="58" t="s">
        <v>233</v>
      </c>
      <c r="E97" s="55">
        <v>5.4</v>
      </c>
      <c r="F97" s="55">
        <v>8.1</v>
      </c>
      <c r="G97" s="55">
        <v>4.95</v>
      </c>
      <c r="H97" s="55">
        <v>7.43</v>
      </c>
      <c r="I97" s="55">
        <v>32.26</v>
      </c>
      <c r="J97" s="55">
        <v>48.4</v>
      </c>
      <c r="K97" s="55">
        <v>200.48</v>
      </c>
      <c r="L97" s="55">
        <v>289.58</v>
      </c>
      <c r="M97" s="55">
        <v>0.44</v>
      </c>
      <c r="N97" s="55">
        <v>0.66</v>
      </c>
    </row>
    <row r="98" spans="1:14" x14ac:dyDescent="0.3">
      <c r="A98" s="55" t="s">
        <v>55</v>
      </c>
      <c r="B98" s="58">
        <v>411</v>
      </c>
      <c r="C98" s="58">
        <v>150</v>
      </c>
      <c r="D98" s="58">
        <v>200</v>
      </c>
      <c r="E98" s="55">
        <v>0.01</v>
      </c>
      <c r="F98" s="55">
        <v>0.01</v>
      </c>
      <c r="G98" s="55">
        <v>0</v>
      </c>
      <c r="H98" s="55">
        <v>0</v>
      </c>
      <c r="I98" s="55">
        <v>0.02</v>
      </c>
      <c r="J98" s="55">
        <v>0.03</v>
      </c>
      <c r="K98" s="55">
        <v>0.06</v>
      </c>
      <c r="L98" s="55">
        <v>0.09</v>
      </c>
      <c r="M98" s="55">
        <v>0.04</v>
      </c>
      <c r="N98" s="55">
        <v>0.05</v>
      </c>
    </row>
    <row r="99" spans="1:14" x14ac:dyDescent="0.3">
      <c r="A99" s="58" t="s">
        <v>113</v>
      </c>
      <c r="B99" s="55"/>
      <c r="C99" s="55"/>
      <c r="D99" s="55"/>
      <c r="E99" s="55">
        <f t="shared" ref="E99:N99" si="15">E98+E97</f>
        <v>5.41</v>
      </c>
      <c r="F99" s="55">
        <f t="shared" si="15"/>
        <v>8.11</v>
      </c>
      <c r="G99" s="55">
        <f t="shared" si="15"/>
        <v>4.95</v>
      </c>
      <c r="H99" s="55">
        <f t="shared" si="15"/>
        <v>7.43</v>
      </c>
      <c r="I99" s="55">
        <f t="shared" si="15"/>
        <v>32.28</v>
      </c>
      <c r="J99" s="55">
        <f t="shared" si="15"/>
        <v>48.43</v>
      </c>
      <c r="K99" s="55">
        <f t="shared" si="15"/>
        <v>200.54</v>
      </c>
      <c r="L99" s="55">
        <f t="shared" si="15"/>
        <v>289.66999999999996</v>
      </c>
      <c r="M99" s="55">
        <f t="shared" si="15"/>
        <v>0.48</v>
      </c>
      <c r="N99" s="55">
        <f t="shared" si="15"/>
        <v>0.71000000000000008</v>
      </c>
    </row>
    <row r="100" spans="1:14" s="67" customFormat="1" x14ac:dyDescent="0.3">
      <c r="A100" s="69" t="s">
        <v>237</v>
      </c>
      <c r="B100" s="59"/>
      <c r="C100" s="59"/>
      <c r="D100" s="59"/>
      <c r="E100" s="59">
        <f t="shared" ref="E100:N100" si="16">E99+E95+E88+E84</f>
        <v>34.79</v>
      </c>
      <c r="F100" s="59">
        <f t="shared" si="16"/>
        <v>46.589999999999996</v>
      </c>
      <c r="G100" s="59">
        <f t="shared" si="16"/>
        <v>38.36</v>
      </c>
      <c r="H100" s="59">
        <f t="shared" si="16"/>
        <v>49.510000000000005</v>
      </c>
      <c r="I100" s="59">
        <v>163.02000000000001</v>
      </c>
      <c r="J100" s="59">
        <v>208.89</v>
      </c>
      <c r="K100" s="59">
        <f t="shared" si="16"/>
        <v>1100.1299999999999</v>
      </c>
      <c r="L100" s="59">
        <f t="shared" si="16"/>
        <v>1447.1</v>
      </c>
      <c r="M100" s="59">
        <f t="shared" si="16"/>
        <v>81.88000000000001</v>
      </c>
      <c r="N100" s="59">
        <f t="shared" si="16"/>
        <v>90.579999999999984</v>
      </c>
    </row>
    <row r="101" spans="1:14" x14ac:dyDescent="0.3">
      <c r="A101" s="57" t="s">
        <v>356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</row>
    <row r="102" spans="1:14" x14ac:dyDescent="0.3">
      <c r="A102" s="57" t="s">
        <v>0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</row>
    <row r="103" spans="1:14" x14ac:dyDescent="0.3">
      <c r="A103" s="55" t="s">
        <v>365</v>
      </c>
      <c r="B103" s="55">
        <v>229</v>
      </c>
      <c r="C103" s="58" t="s">
        <v>239</v>
      </c>
      <c r="D103" s="58" t="s">
        <v>240</v>
      </c>
      <c r="E103" s="55">
        <v>6.15</v>
      </c>
      <c r="F103" s="55">
        <v>7.68</v>
      </c>
      <c r="G103" s="55">
        <v>7.6</v>
      </c>
      <c r="H103" s="55">
        <v>9.5</v>
      </c>
      <c r="I103" s="55">
        <v>15.42</v>
      </c>
      <c r="J103" s="55">
        <v>19.27</v>
      </c>
      <c r="K103" s="55">
        <v>146.69999999999999</v>
      </c>
      <c r="L103" s="55">
        <v>184.5</v>
      </c>
      <c r="M103" s="55">
        <v>0.88</v>
      </c>
      <c r="N103" s="55">
        <v>1.1000000000000001</v>
      </c>
    </row>
    <row r="104" spans="1:14" x14ac:dyDescent="0.3">
      <c r="A104" s="55" t="s">
        <v>14</v>
      </c>
      <c r="B104" s="58">
        <v>414</v>
      </c>
      <c r="C104" s="58">
        <v>180</v>
      </c>
      <c r="D104" s="58">
        <v>200</v>
      </c>
      <c r="E104" s="55">
        <v>2.52</v>
      </c>
      <c r="F104" s="55">
        <v>2.8</v>
      </c>
      <c r="G104" s="55">
        <v>2.59</v>
      </c>
      <c r="H104" s="55">
        <v>2.87</v>
      </c>
      <c r="I104" s="55">
        <v>13.68</v>
      </c>
      <c r="J104" s="55">
        <v>15.2</v>
      </c>
      <c r="K104" s="55">
        <v>87.14</v>
      </c>
      <c r="L104" s="55">
        <v>96.82</v>
      </c>
      <c r="M104" s="55">
        <v>1.17</v>
      </c>
      <c r="N104" s="55">
        <v>1.75</v>
      </c>
    </row>
    <row r="105" spans="1:14" x14ac:dyDescent="0.3">
      <c r="A105" s="55" t="s">
        <v>175</v>
      </c>
      <c r="B105" s="58">
        <v>3</v>
      </c>
      <c r="C105" s="60" t="s">
        <v>176</v>
      </c>
      <c r="D105" s="60" t="s">
        <v>177</v>
      </c>
      <c r="E105" s="55">
        <v>5.8</v>
      </c>
      <c r="F105" s="55">
        <v>7.89</v>
      </c>
      <c r="G105" s="55">
        <v>6.67</v>
      </c>
      <c r="H105" s="55">
        <v>8.1</v>
      </c>
      <c r="I105" s="55">
        <v>19.649999999999999</v>
      </c>
      <c r="J105" s="55">
        <v>24.64</v>
      </c>
      <c r="K105" s="55">
        <v>143.62</v>
      </c>
      <c r="L105" s="55">
        <v>182.71</v>
      </c>
      <c r="M105" s="55">
        <v>0.02</v>
      </c>
      <c r="N105" s="55">
        <v>0.04</v>
      </c>
    </row>
    <row r="106" spans="1:14" x14ac:dyDescent="0.3">
      <c r="A106" s="58" t="s">
        <v>113</v>
      </c>
      <c r="B106" s="55"/>
      <c r="C106" s="55"/>
      <c r="D106" s="55"/>
      <c r="E106" s="55">
        <f t="shared" ref="E106:N106" si="17">E105+E104+E103</f>
        <v>14.47</v>
      </c>
      <c r="F106" s="55">
        <f t="shared" si="17"/>
        <v>18.369999999999997</v>
      </c>
      <c r="G106" s="55">
        <f t="shared" si="17"/>
        <v>16.86</v>
      </c>
      <c r="H106" s="55">
        <f t="shared" si="17"/>
        <v>20.47</v>
      </c>
      <c r="I106" s="55">
        <f t="shared" si="17"/>
        <v>48.75</v>
      </c>
      <c r="J106" s="55">
        <f t="shared" si="17"/>
        <v>59.11</v>
      </c>
      <c r="K106" s="55">
        <f t="shared" si="17"/>
        <v>377.46</v>
      </c>
      <c r="L106" s="55">
        <f t="shared" si="17"/>
        <v>464.03</v>
      </c>
      <c r="M106" s="55">
        <f t="shared" si="17"/>
        <v>2.0699999999999998</v>
      </c>
      <c r="N106" s="55">
        <f t="shared" si="17"/>
        <v>2.89</v>
      </c>
    </row>
    <row r="107" spans="1:14" x14ac:dyDescent="0.3">
      <c r="A107" s="57" t="s">
        <v>7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</row>
    <row r="108" spans="1:14" x14ac:dyDescent="0.3">
      <c r="A108" s="55" t="s">
        <v>368</v>
      </c>
      <c r="B108" s="55">
        <v>420</v>
      </c>
      <c r="C108" s="55">
        <v>120</v>
      </c>
      <c r="D108" s="55">
        <v>150</v>
      </c>
      <c r="E108" s="55">
        <v>3.12</v>
      </c>
      <c r="F108" s="55">
        <v>3.9</v>
      </c>
      <c r="G108" s="55">
        <v>3</v>
      </c>
      <c r="H108" s="55">
        <v>3.75</v>
      </c>
      <c r="I108" s="55">
        <v>4.8</v>
      </c>
      <c r="J108" s="55">
        <v>6</v>
      </c>
      <c r="K108" s="55">
        <v>52.92</v>
      </c>
      <c r="L108" s="55">
        <v>66.150000000000006</v>
      </c>
      <c r="M108" s="55">
        <v>0</v>
      </c>
      <c r="N108" s="55">
        <v>0</v>
      </c>
    </row>
    <row r="109" spans="1:14" x14ac:dyDescent="0.3">
      <c r="A109" s="55" t="s">
        <v>366</v>
      </c>
      <c r="B109" s="55">
        <v>386</v>
      </c>
      <c r="C109" s="55">
        <v>85</v>
      </c>
      <c r="D109" s="55">
        <v>85</v>
      </c>
      <c r="E109" s="55">
        <v>1.44</v>
      </c>
      <c r="F109" s="55">
        <v>1.44</v>
      </c>
      <c r="G109" s="55">
        <v>0.17</v>
      </c>
      <c r="H109" s="55">
        <v>0.17</v>
      </c>
      <c r="I109" s="55">
        <v>6.88</v>
      </c>
      <c r="J109" s="55">
        <v>6.88</v>
      </c>
      <c r="K109" s="55">
        <v>32.130000000000003</v>
      </c>
      <c r="L109" s="55">
        <v>32.130000000000003</v>
      </c>
      <c r="M109" s="55">
        <v>51</v>
      </c>
      <c r="N109" s="55">
        <v>51</v>
      </c>
    </row>
    <row r="110" spans="1:14" x14ac:dyDescent="0.3">
      <c r="A110" s="58" t="s">
        <v>113</v>
      </c>
      <c r="B110" s="55"/>
      <c r="C110" s="55"/>
      <c r="D110" s="55"/>
      <c r="E110" s="55">
        <f t="shared" ref="E110:N110" si="18">E109+E108</f>
        <v>4.5600000000000005</v>
      </c>
      <c r="F110" s="55">
        <f t="shared" si="18"/>
        <v>5.34</v>
      </c>
      <c r="G110" s="55">
        <f t="shared" si="18"/>
        <v>3.17</v>
      </c>
      <c r="H110" s="55">
        <f t="shared" si="18"/>
        <v>3.92</v>
      </c>
      <c r="I110" s="55">
        <f t="shared" si="18"/>
        <v>11.68</v>
      </c>
      <c r="J110" s="55">
        <f t="shared" si="18"/>
        <v>12.879999999999999</v>
      </c>
      <c r="K110" s="55">
        <f t="shared" si="18"/>
        <v>85.050000000000011</v>
      </c>
      <c r="L110" s="55">
        <f t="shared" si="18"/>
        <v>98.28</v>
      </c>
      <c r="M110" s="55">
        <f t="shared" si="18"/>
        <v>51</v>
      </c>
      <c r="N110" s="55">
        <f t="shared" si="18"/>
        <v>51</v>
      </c>
    </row>
    <row r="111" spans="1:14" x14ac:dyDescent="0.3">
      <c r="A111" s="57" t="s">
        <v>8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</row>
    <row r="112" spans="1:14" ht="56.25" x14ac:dyDescent="0.3">
      <c r="A112" s="61" t="s">
        <v>496</v>
      </c>
      <c r="B112" s="55">
        <v>21</v>
      </c>
      <c r="C112" s="55">
        <v>40</v>
      </c>
      <c r="D112" s="55">
        <v>60</v>
      </c>
      <c r="E112" s="55">
        <v>0.56999999999999995</v>
      </c>
      <c r="F112" s="55">
        <v>0.86</v>
      </c>
      <c r="G112" s="55">
        <v>1.81</v>
      </c>
      <c r="H112" s="55">
        <v>2.74</v>
      </c>
      <c r="I112" s="55">
        <v>3.86</v>
      </c>
      <c r="J112" s="55">
        <v>5.23</v>
      </c>
      <c r="K112" s="55">
        <v>37.54</v>
      </c>
      <c r="L112" s="55">
        <v>49.18</v>
      </c>
      <c r="M112" s="55">
        <v>13.21</v>
      </c>
      <c r="N112" s="55">
        <v>19.8</v>
      </c>
    </row>
    <row r="113" spans="1:14" ht="37.5" x14ac:dyDescent="0.3">
      <c r="A113" s="61" t="s">
        <v>245</v>
      </c>
      <c r="B113" s="52">
        <v>87</v>
      </c>
      <c r="C113" s="58" t="s">
        <v>248</v>
      </c>
      <c r="D113" s="58" t="s">
        <v>344</v>
      </c>
      <c r="E113" s="55">
        <v>5.48</v>
      </c>
      <c r="F113" s="55">
        <v>6.11</v>
      </c>
      <c r="G113" s="55">
        <v>4.87</v>
      </c>
      <c r="H113" s="55">
        <v>8.24</v>
      </c>
      <c r="I113" s="55">
        <v>11.87</v>
      </c>
      <c r="J113" s="55">
        <v>17.100000000000001</v>
      </c>
      <c r="K113" s="55">
        <v>117.31</v>
      </c>
      <c r="L113" s="55">
        <v>130.88999999999999</v>
      </c>
      <c r="M113" s="55">
        <v>6.8</v>
      </c>
      <c r="N113" s="55">
        <v>9.1</v>
      </c>
    </row>
    <row r="114" spans="1:14" x14ac:dyDescent="0.3">
      <c r="A114" s="64" t="s">
        <v>249</v>
      </c>
      <c r="B114" s="55">
        <v>330</v>
      </c>
      <c r="C114" s="55">
        <v>100</v>
      </c>
      <c r="D114" s="55">
        <v>130</v>
      </c>
      <c r="E114" s="55">
        <v>4.45</v>
      </c>
      <c r="F114" s="55">
        <v>5.85</v>
      </c>
      <c r="G114" s="55">
        <v>4.78</v>
      </c>
      <c r="H114" s="55">
        <v>6.59</v>
      </c>
      <c r="I114" s="55">
        <v>25.8</v>
      </c>
      <c r="J114" s="55">
        <v>33.54</v>
      </c>
      <c r="K114" s="55">
        <v>148</v>
      </c>
      <c r="L114" s="55">
        <v>197.37</v>
      </c>
      <c r="M114" s="55">
        <v>0</v>
      </c>
      <c r="N114" s="55">
        <v>0</v>
      </c>
    </row>
    <row r="115" spans="1:14" x14ac:dyDescent="0.3">
      <c r="A115" s="55" t="s">
        <v>56</v>
      </c>
      <c r="B115" s="55">
        <v>293</v>
      </c>
      <c r="C115" s="58" t="s">
        <v>251</v>
      </c>
      <c r="D115" s="58" t="s">
        <v>252</v>
      </c>
      <c r="E115" s="55">
        <v>5.96</v>
      </c>
      <c r="F115" s="55">
        <v>6.92</v>
      </c>
      <c r="G115" s="55">
        <v>5</v>
      </c>
      <c r="H115" s="55">
        <v>5.71</v>
      </c>
      <c r="I115" s="55">
        <v>14.77</v>
      </c>
      <c r="J115" s="55">
        <v>16.88</v>
      </c>
      <c r="K115" s="55">
        <v>157.30000000000001</v>
      </c>
      <c r="L115" s="55">
        <v>187.56</v>
      </c>
      <c r="M115" s="55">
        <v>1.19</v>
      </c>
      <c r="N115" s="55">
        <v>1</v>
      </c>
    </row>
    <row r="116" spans="1:14" x14ac:dyDescent="0.3">
      <c r="A116" s="55" t="s">
        <v>151</v>
      </c>
      <c r="B116" s="58"/>
      <c r="C116" s="58">
        <v>30</v>
      </c>
      <c r="D116" s="58">
        <v>50</v>
      </c>
      <c r="E116" s="55">
        <v>1.91</v>
      </c>
      <c r="F116" s="55">
        <v>3.19</v>
      </c>
      <c r="G116" s="55">
        <v>0.24</v>
      </c>
      <c r="H116" s="55">
        <v>0.4</v>
      </c>
      <c r="I116" s="55">
        <v>12.43</v>
      </c>
      <c r="J116" s="55">
        <v>20.71</v>
      </c>
      <c r="K116" s="55">
        <v>52.61</v>
      </c>
      <c r="L116" s="55">
        <v>87.68</v>
      </c>
      <c r="M116" s="55">
        <v>0</v>
      </c>
      <c r="N116" s="55">
        <v>0</v>
      </c>
    </row>
    <row r="117" spans="1:14" x14ac:dyDescent="0.3">
      <c r="A117" s="55" t="s">
        <v>191</v>
      </c>
      <c r="B117" s="58">
        <v>394</v>
      </c>
      <c r="C117" s="58">
        <v>120</v>
      </c>
      <c r="D117" s="58">
        <v>150</v>
      </c>
      <c r="E117" s="55">
        <v>0.03</v>
      </c>
      <c r="F117" s="55">
        <v>0.04</v>
      </c>
      <c r="G117" s="55"/>
      <c r="H117" s="55"/>
      <c r="I117" s="55">
        <v>11.32</v>
      </c>
      <c r="J117" s="55">
        <v>13.4</v>
      </c>
      <c r="K117" s="55">
        <v>45.42</v>
      </c>
      <c r="L117" s="55">
        <v>53.79</v>
      </c>
      <c r="M117" s="55">
        <v>2.4E-2</v>
      </c>
      <c r="N117" s="55">
        <v>0.03</v>
      </c>
    </row>
    <row r="118" spans="1:14" x14ac:dyDescent="0.3">
      <c r="A118" s="58" t="s">
        <v>113</v>
      </c>
      <c r="B118" s="55"/>
      <c r="C118" s="55"/>
      <c r="D118" s="55"/>
      <c r="E118" s="55">
        <f t="shared" ref="E118:N118" si="19">E117+E116+E115+E114+E113+E112</f>
        <v>18.400000000000002</v>
      </c>
      <c r="F118" s="55">
        <f t="shared" si="19"/>
        <v>22.97</v>
      </c>
      <c r="G118" s="55">
        <f t="shared" si="19"/>
        <v>16.7</v>
      </c>
      <c r="H118" s="55">
        <f t="shared" si="19"/>
        <v>23.68</v>
      </c>
      <c r="I118" s="55">
        <f t="shared" si="19"/>
        <v>80.05</v>
      </c>
      <c r="J118" s="55">
        <f t="shared" si="19"/>
        <v>106.86</v>
      </c>
      <c r="K118" s="55">
        <f t="shared" si="19"/>
        <v>558.18000000000006</v>
      </c>
      <c r="L118" s="55">
        <f t="shared" si="19"/>
        <v>706.46999999999991</v>
      </c>
      <c r="M118" s="55">
        <f t="shared" si="19"/>
        <v>21.224</v>
      </c>
      <c r="N118" s="55">
        <f t="shared" si="19"/>
        <v>29.93</v>
      </c>
    </row>
    <row r="119" spans="1:14" x14ac:dyDescent="0.3">
      <c r="A119" s="57" t="s">
        <v>10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</row>
    <row r="120" spans="1:14" x14ac:dyDescent="0.3">
      <c r="A120" s="55" t="s">
        <v>259</v>
      </c>
      <c r="B120" s="55">
        <v>245</v>
      </c>
      <c r="C120" s="58" t="s">
        <v>260</v>
      </c>
      <c r="D120" s="58" t="s">
        <v>261</v>
      </c>
      <c r="E120" s="55">
        <v>4.2</v>
      </c>
      <c r="F120" s="55">
        <v>6.72</v>
      </c>
      <c r="G120" s="55">
        <v>2.33</v>
      </c>
      <c r="H120" s="55">
        <v>2.73</v>
      </c>
      <c r="I120" s="55">
        <v>8.93</v>
      </c>
      <c r="J120" s="55">
        <v>14.28</v>
      </c>
      <c r="K120" s="55">
        <v>74.7</v>
      </c>
      <c r="L120" s="55">
        <v>122.3</v>
      </c>
      <c r="M120" s="55">
        <v>0.22</v>
      </c>
      <c r="N120" s="55">
        <v>0.36</v>
      </c>
    </row>
    <row r="121" spans="1:14" x14ac:dyDescent="0.3">
      <c r="A121" s="55" t="s">
        <v>4</v>
      </c>
      <c r="B121" s="58">
        <v>411</v>
      </c>
      <c r="C121" s="58" t="s">
        <v>396</v>
      </c>
      <c r="D121" s="58" t="s">
        <v>344</v>
      </c>
      <c r="E121" s="55">
        <v>0.11</v>
      </c>
      <c r="F121" s="55">
        <v>0.15</v>
      </c>
      <c r="G121" s="55">
        <v>0.03</v>
      </c>
      <c r="H121" s="55">
        <v>0.04</v>
      </c>
      <c r="I121" s="55">
        <v>9.1</v>
      </c>
      <c r="J121" s="55">
        <v>12.13</v>
      </c>
      <c r="K121" s="55">
        <v>41.37</v>
      </c>
      <c r="L121" s="55">
        <v>55.16</v>
      </c>
      <c r="M121" s="55">
        <v>7.4999999999999997E-2</v>
      </c>
      <c r="N121" s="55">
        <v>0.1</v>
      </c>
    </row>
    <row r="122" spans="1:14" x14ac:dyDescent="0.3">
      <c r="A122" s="58" t="s">
        <v>113</v>
      </c>
      <c r="B122" s="55"/>
      <c r="C122" s="55"/>
      <c r="D122" s="55"/>
      <c r="E122" s="55">
        <f t="shared" ref="E122:N122" si="20">E121+E120</f>
        <v>4.3100000000000005</v>
      </c>
      <c r="F122" s="55">
        <f t="shared" si="20"/>
        <v>6.87</v>
      </c>
      <c r="G122" s="55">
        <f t="shared" si="20"/>
        <v>2.36</v>
      </c>
      <c r="H122" s="55">
        <f t="shared" si="20"/>
        <v>2.77</v>
      </c>
      <c r="I122" s="55">
        <f t="shared" si="20"/>
        <v>18.03</v>
      </c>
      <c r="J122" s="55">
        <f t="shared" si="20"/>
        <v>26.41</v>
      </c>
      <c r="K122" s="55">
        <f t="shared" si="20"/>
        <v>116.07</v>
      </c>
      <c r="L122" s="55">
        <f t="shared" si="20"/>
        <v>177.45999999999998</v>
      </c>
      <c r="M122" s="55">
        <f t="shared" si="20"/>
        <v>0.29499999999999998</v>
      </c>
      <c r="N122" s="55">
        <f t="shared" si="20"/>
        <v>0.45999999999999996</v>
      </c>
    </row>
    <row r="123" spans="1:14" x14ac:dyDescent="0.3">
      <c r="A123" s="69" t="s">
        <v>165</v>
      </c>
      <c r="B123" s="55"/>
      <c r="C123" s="55"/>
      <c r="D123" s="55"/>
      <c r="E123" s="59">
        <f t="shared" ref="E123:N123" si="21">E122+E118+E110+E106</f>
        <v>41.74</v>
      </c>
      <c r="F123" s="59">
        <f t="shared" si="21"/>
        <v>53.55</v>
      </c>
      <c r="G123" s="59">
        <f t="shared" si="21"/>
        <v>39.089999999999996</v>
      </c>
      <c r="H123" s="59">
        <f t="shared" si="21"/>
        <v>50.839999999999996</v>
      </c>
      <c r="I123" s="59">
        <f t="shared" si="21"/>
        <v>158.51</v>
      </c>
      <c r="J123" s="59">
        <f t="shared" si="21"/>
        <v>205.26</v>
      </c>
      <c r="K123" s="59">
        <f t="shared" si="21"/>
        <v>1136.76</v>
      </c>
      <c r="L123" s="59">
        <f t="shared" si="21"/>
        <v>1446.2399999999998</v>
      </c>
      <c r="M123" s="59">
        <f t="shared" si="21"/>
        <v>74.588999999999999</v>
      </c>
      <c r="N123" s="59">
        <f t="shared" si="21"/>
        <v>84.28</v>
      </c>
    </row>
    <row r="124" spans="1:14" x14ac:dyDescent="0.3">
      <c r="A124" s="57" t="s">
        <v>487</v>
      </c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</row>
    <row r="125" spans="1:14" x14ac:dyDescent="0.3">
      <c r="A125" s="57" t="s">
        <v>0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</row>
    <row r="126" spans="1:14" x14ac:dyDescent="0.3">
      <c r="A126" s="70" t="s">
        <v>428</v>
      </c>
      <c r="B126" s="55">
        <v>199</v>
      </c>
      <c r="C126" s="58" t="s">
        <v>195</v>
      </c>
      <c r="D126" s="58" t="s">
        <v>196</v>
      </c>
      <c r="E126" s="55">
        <v>5.49</v>
      </c>
      <c r="F126" s="55">
        <v>5.8</v>
      </c>
      <c r="G126" s="55">
        <v>8.52</v>
      </c>
      <c r="H126" s="55">
        <v>9.99</v>
      </c>
      <c r="I126" s="55">
        <v>16.62</v>
      </c>
      <c r="J126" s="55">
        <v>18.34</v>
      </c>
      <c r="K126" s="55">
        <v>188.7</v>
      </c>
      <c r="L126" s="55">
        <v>202.44</v>
      </c>
      <c r="M126" s="55">
        <v>1.52</v>
      </c>
      <c r="N126" s="55">
        <v>1.75</v>
      </c>
    </row>
    <row r="127" spans="1:14" x14ac:dyDescent="0.3">
      <c r="A127" s="70" t="s">
        <v>5</v>
      </c>
      <c r="B127" s="55">
        <v>413</v>
      </c>
      <c r="C127" s="58">
        <v>150</v>
      </c>
      <c r="D127" s="58">
        <v>200</v>
      </c>
      <c r="E127" s="55">
        <v>2.0299999999999998</v>
      </c>
      <c r="F127" s="55">
        <v>2.71</v>
      </c>
      <c r="G127" s="55">
        <v>2.3199999999999998</v>
      </c>
      <c r="H127" s="55">
        <v>3.1</v>
      </c>
      <c r="I127" s="55">
        <v>12.18</v>
      </c>
      <c r="J127" s="55">
        <v>16.239999999999998</v>
      </c>
      <c r="K127" s="55">
        <v>79.23</v>
      </c>
      <c r="L127" s="55">
        <v>105.65</v>
      </c>
      <c r="M127" s="55">
        <v>0.94</v>
      </c>
      <c r="N127" s="55">
        <v>1.26</v>
      </c>
    </row>
    <row r="128" spans="1:14" x14ac:dyDescent="0.3">
      <c r="A128" s="70" t="s">
        <v>429</v>
      </c>
      <c r="B128" s="55"/>
      <c r="C128" s="58" t="s">
        <v>430</v>
      </c>
      <c r="D128" s="58" t="s">
        <v>431</v>
      </c>
      <c r="E128" s="55">
        <v>3</v>
      </c>
      <c r="F128" s="55">
        <v>4.5</v>
      </c>
      <c r="G128" s="55">
        <v>1.2</v>
      </c>
      <c r="H128" s="55">
        <v>1.7</v>
      </c>
      <c r="I128" s="55">
        <v>20.6</v>
      </c>
      <c r="J128" s="55">
        <v>30.8</v>
      </c>
      <c r="K128" s="55">
        <v>104.8</v>
      </c>
      <c r="L128" s="55">
        <v>157.19999999999999</v>
      </c>
      <c r="M128" s="55">
        <v>1.2</v>
      </c>
      <c r="N128" s="55">
        <v>1.5</v>
      </c>
    </row>
    <row r="129" spans="1:14" x14ac:dyDescent="0.3">
      <c r="A129" s="55" t="s">
        <v>6</v>
      </c>
      <c r="B129" s="58">
        <v>227</v>
      </c>
      <c r="C129" s="60">
        <v>40</v>
      </c>
      <c r="D129" s="58">
        <v>40</v>
      </c>
      <c r="E129" s="55">
        <v>4.41</v>
      </c>
      <c r="F129" s="55">
        <v>4.41</v>
      </c>
      <c r="G129" s="55">
        <v>2.72</v>
      </c>
      <c r="H129" s="55">
        <v>2.72</v>
      </c>
      <c r="I129" s="55">
        <v>0.22</v>
      </c>
      <c r="J129" s="55">
        <v>0.22</v>
      </c>
      <c r="K129" s="55">
        <v>40.6</v>
      </c>
      <c r="L129" s="55">
        <v>40.6</v>
      </c>
      <c r="M129" s="55">
        <v>0</v>
      </c>
      <c r="N129" s="55">
        <v>0</v>
      </c>
    </row>
    <row r="130" spans="1:14" x14ac:dyDescent="0.3">
      <c r="A130" s="58" t="s">
        <v>113</v>
      </c>
      <c r="B130" s="55"/>
      <c r="C130" s="55"/>
      <c r="D130" s="55"/>
      <c r="E130" s="55">
        <v>14.93</v>
      </c>
      <c r="F130" s="55">
        <v>17.420000000000002</v>
      </c>
      <c r="G130" s="55">
        <v>14.76</v>
      </c>
      <c r="H130" s="55">
        <v>17.509999999999998</v>
      </c>
      <c r="I130" s="55">
        <v>29.020000000000003</v>
      </c>
      <c r="J130" s="55">
        <v>34.799999999999997</v>
      </c>
      <c r="K130" s="55">
        <v>308.52999999999997</v>
      </c>
      <c r="L130" s="55">
        <v>348.69</v>
      </c>
      <c r="M130" s="55">
        <v>3.6599999999999997</v>
      </c>
      <c r="N130" s="55">
        <v>4.51</v>
      </c>
    </row>
    <row r="131" spans="1:14" x14ac:dyDescent="0.3">
      <c r="A131" s="57" t="s">
        <v>7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</row>
    <row r="132" spans="1:14" x14ac:dyDescent="0.3">
      <c r="A132" s="55" t="s">
        <v>368</v>
      </c>
      <c r="B132" s="55">
        <v>420</v>
      </c>
      <c r="C132" s="55">
        <v>120</v>
      </c>
      <c r="D132" s="55">
        <v>150</v>
      </c>
      <c r="E132" s="55">
        <v>3.12</v>
      </c>
      <c r="F132" s="55">
        <v>3.9</v>
      </c>
      <c r="G132" s="55">
        <v>3</v>
      </c>
      <c r="H132" s="55">
        <v>3.75</v>
      </c>
      <c r="I132" s="55">
        <v>4.8</v>
      </c>
      <c r="J132" s="55">
        <v>6</v>
      </c>
      <c r="K132" s="55">
        <v>52.92</v>
      </c>
      <c r="L132" s="55">
        <v>66.150000000000006</v>
      </c>
      <c r="M132" s="55">
        <v>0</v>
      </c>
      <c r="N132" s="55">
        <v>0</v>
      </c>
    </row>
    <row r="133" spans="1:14" x14ac:dyDescent="0.3">
      <c r="A133" s="55" t="s">
        <v>366</v>
      </c>
      <c r="B133" s="55"/>
      <c r="C133" s="55">
        <v>85</v>
      </c>
      <c r="D133" s="55">
        <v>85</v>
      </c>
      <c r="E133" s="55">
        <v>1.44</v>
      </c>
      <c r="F133" s="55">
        <v>1.44</v>
      </c>
      <c r="G133" s="55">
        <v>0.17</v>
      </c>
      <c r="H133" s="55">
        <v>0.17</v>
      </c>
      <c r="I133" s="55">
        <v>6.88</v>
      </c>
      <c r="J133" s="55">
        <v>6.88</v>
      </c>
      <c r="K133" s="55">
        <v>32.130000000000003</v>
      </c>
      <c r="L133" s="55">
        <v>32.130000000000003</v>
      </c>
      <c r="M133" s="55">
        <v>51</v>
      </c>
      <c r="N133" s="55">
        <v>51</v>
      </c>
    </row>
    <row r="134" spans="1:14" x14ac:dyDescent="0.3">
      <c r="A134" s="58" t="s">
        <v>113</v>
      </c>
      <c r="B134" s="55"/>
      <c r="C134" s="55"/>
      <c r="D134" s="55"/>
      <c r="E134" s="55">
        <f t="shared" ref="E134:N134" si="22">E133+E132</f>
        <v>4.5600000000000005</v>
      </c>
      <c r="F134" s="55">
        <f t="shared" si="22"/>
        <v>5.34</v>
      </c>
      <c r="G134" s="55">
        <f t="shared" si="22"/>
        <v>3.17</v>
      </c>
      <c r="H134" s="55">
        <f t="shared" si="22"/>
        <v>3.92</v>
      </c>
      <c r="I134" s="55">
        <f t="shared" si="22"/>
        <v>11.68</v>
      </c>
      <c r="J134" s="55">
        <f t="shared" si="22"/>
        <v>12.879999999999999</v>
      </c>
      <c r="K134" s="55">
        <f t="shared" si="22"/>
        <v>85.050000000000011</v>
      </c>
      <c r="L134" s="55">
        <f t="shared" si="22"/>
        <v>98.28</v>
      </c>
      <c r="M134" s="55">
        <f t="shared" si="22"/>
        <v>51</v>
      </c>
      <c r="N134" s="55">
        <f t="shared" si="22"/>
        <v>51</v>
      </c>
    </row>
    <row r="135" spans="1:14" x14ac:dyDescent="0.3">
      <c r="A135" s="57" t="s">
        <v>8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</row>
    <row r="136" spans="1:14" x14ac:dyDescent="0.3">
      <c r="A136" s="70" t="s">
        <v>417</v>
      </c>
      <c r="B136" s="55">
        <v>21</v>
      </c>
      <c r="C136" s="55">
        <v>40</v>
      </c>
      <c r="D136" s="55">
        <v>60</v>
      </c>
      <c r="E136" s="55">
        <v>0.57999999999999996</v>
      </c>
      <c r="F136" s="55">
        <v>0.87</v>
      </c>
      <c r="G136" s="55">
        <v>2.69</v>
      </c>
      <c r="H136" s="55">
        <v>4.04</v>
      </c>
      <c r="I136" s="55">
        <v>3.51</v>
      </c>
      <c r="J136" s="55">
        <v>5.27</v>
      </c>
      <c r="K136" s="55">
        <v>40.71</v>
      </c>
      <c r="L136" s="55">
        <v>61.07</v>
      </c>
      <c r="M136" s="55">
        <v>3.86</v>
      </c>
      <c r="N136" s="55">
        <v>5.8</v>
      </c>
    </row>
    <row r="137" spans="1:14" ht="37.5" x14ac:dyDescent="0.3">
      <c r="A137" s="61" t="s">
        <v>330</v>
      </c>
      <c r="B137" s="55">
        <v>88</v>
      </c>
      <c r="C137" s="55" t="s">
        <v>157</v>
      </c>
      <c r="D137" s="55" t="s">
        <v>342</v>
      </c>
      <c r="E137" s="55">
        <v>6.35</v>
      </c>
      <c r="F137" s="55">
        <v>8.02</v>
      </c>
      <c r="G137" s="55">
        <v>7.25</v>
      </c>
      <c r="H137" s="55">
        <v>9.6199999999999992</v>
      </c>
      <c r="I137" s="55">
        <v>13.5</v>
      </c>
      <c r="J137" s="55">
        <v>17.899999999999999</v>
      </c>
      <c r="K137" s="55">
        <v>152.63</v>
      </c>
      <c r="L137" s="55">
        <v>190.4</v>
      </c>
      <c r="M137" s="55">
        <v>12.81</v>
      </c>
      <c r="N137" s="55">
        <v>14.39</v>
      </c>
    </row>
    <row r="138" spans="1:14" x14ac:dyDescent="0.3">
      <c r="A138" s="70" t="s">
        <v>432</v>
      </c>
      <c r="B138" s="55">
        <v>144</v>
      </c>
      <c r="C138" s="55">
        <v>100</v>
      </c>
      <c r="D138" s="55">
        <v>150</v>
      </c>
      <c r="E138" s="55">
        <v>1.95</v>
      </c>
      <c r="F138" s="55">
        <v>3.05</v>
      </c>
      <c r="G138" s="55">
        <v>5.49</v>
      </c>
      <c r="H138" s="55">
        <v>9.01</v>
      </c>
      <c r="I138" s="55">
        <v>17.7</v>
      </c>
      <c r="J138" s="55">
        <v>26.55</v>
      </c>
      <c r="K138" s="55">
        <v>120.93</v>
      </c>
      <c r="L138" s="55">
        <v>190</v>
      </c>
      <c r="M138" s="55">
        <v>17.5</v>
      </c>
      <c r="N138" s="55">
        <v>27.54</v>
      </c>
    </row>
    <row r="139" spans="1:14" x14ac:dyDescent="0.3">
      <c r="A139" s="70" t="s">
        <v>415</v>
      </c>
      <c r="B139" s="55">
        <v>304</v>
      </c>
      <c r="C139" s="55">
        <v>60</v>
      </c>
      <c r="D139" s="55">
        <v>75</v>
      </c>
      <c r="E139" s="55">
        <v>5.47</v>
      </c>
      <c r="F139" s="55">
        <v>6.84</v>
      </c>
      <c r="G139" s="55">
        <v>4.5999999999999996</v>
      </c>
      <c r="H139" s="55">
        <v>5.76</v>
      </c>
      <c r="I139" s="55">
        <v>14.5</v>
      </c>
      <c r="J139" s="55">
        <v>18.13</v>
      </c>
      <c r="K139" s="55">
        <v>142.13999999999999</v>
      </c>
      <c r="L139" s="55">
        <v>177.68</v>
      </c>
      <c r="M139" s="55">
        <v>1.0900000000000001</v>
      </c>
      <c r="N139" s="55">
        <v>1.37</v>
      </c>
    </row>
    <row r="140" spans="1:14" x14ac:dyDescent="0.3">
      <c r="A140" s="55" t="s">
        <v>151</v>
      </c>
      <c r="B140" s="58"/>
      <c r="C140" s="58">
        <v>30</v>
      </c>
      <c r="D140" s="58">
        <v>50</v>
      </c>
      <c r="E140" s="55">
        <v>1.91</v>
      </c>
      <c r="F140" s="55">
        <v>3.19</v>
      </c>
      <c r="G140" s="55">
        <v>0.24</v>
      </c>
      <c r="H140" s="55">
        <v>0.4</v>
      </c>
      <c r="I140" s="55">
        <v>12.43</v>
      </c>
      <c r="J140" s="55">
        <v>20.71</v>
      </c>
      <c r="K140" s="55">
        <v>52.61</v>
      </c>
      <c r="L140" s="55">
        <v>87.68</v>
      </c>
      <c r="M140" s="55">
        <v>0</v>
      </c>
      <c r="N140" s="55">
        <v>0</v>
      </c>
    </row>
    <row r="141" spans="1:14" x14ac:dyDescent="0.3">
      <c r="A141" s="70" t="s">
        <v>416</v>
      </c>
      <c r="B141" s="55">
        <v>394</v>
      </c>
      <c r="C141" s="55">
        <v>120</v>
      </c>
      <c r="D141" s="55">
        <v>150</v>
      </c>
      <c r="E141" s="55">
        <v>0.19</v>
      </c>
      <c r="F141" s="55">
        <v>0.23</v>
      </c>
      <c r="G141" s="55">
        <v>0</v>
      </c>
      <c r="H141" s="55">
        <v>0</v>
      </c>
      <c r="I141" s="55">
        <v>16.11</v>
      </c>
      <c r="J141" s="55">
        <v>20.14</v>
      </c>
      <c r="K141" s="55">
        <v>65.209999999999994</v>
      </c>
      <c r="L141" s="55">
        <v>81.510000000000005</v>
      </c>
      <c r="M141" s="55">
        <v>2.4E-2</v>
      </c>
      <c r="N141" s="55">
        <v>0.03</v>
      </c>
    </row>
    <row r="142" spans="1:14" x14ac:dyDescent="0.3">
      <c r="A142" s="58" t="s">
        <v>113</v>
      </c>
      <c r="B142" s="55"/>
      <c r="C142" s="55"/>
      <c r="D142" s="55"/>
      <c r="E142" s="55">
        <v>16.45</v>
      </c>
      <c r="F142" s="55">
        <v>22.2</v>
      </c>
      <c r="G142" s="55">
        <v>20.27</v>
      </c>
      <c r="H142" s="55">
        <v>28.83</v>
      </c>
      <c r="I142" s="55">
        <v>77.75</v>
      </c>
      <c r="J142" s="55">
        <v>108.7</v>
      </c>
      <c r="K142" s="55">
        <v>574.23</v>
      </c>
      <c r="L142" s="55">
        <v>788.34</v>
      </c>
      <c r="M142" s="55">
        <v>35.283999999999999</v>
      </c>
      <c r="N142" s="55">
        <v>49.129999999999995</v>
      </c>
    </row>
    <row r="143" spans="1:14" x14ac:dyDescent="0.3">
      <c r="A143" s="57" t="s">
        <v>10</v>
      </c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</row>
    <row r="144" spans="1:14" x14ac:dyDescent="0.3">
      <c r="A144" s="70" t="s">
        <v>13</v>
      </c>
      <c r="B144" s="55"/>
      <c r="C144" s="55">
        <v>25</v>
      </c>
      <c r="D144" s="55">
        <v>50</v>
      </c>
      <c r="E144" s="55">
        <v>0.64</v>
      </c>
      <c r="F144" s="55">
        <v>1.29</v>
      </c>
      <c r="G144" s="55">
        <v>0.56000000000000005</v>
      </c>
      <c r="H144" s="55">
        <v>1.1299999999999999</v>
      </c>
      <c r="I144" s="55">
        <v>13.24</v>
      </c>
      <c r="J144" s="55">
        <v>26.48</v>
      </c>
      <c r="K144" s="55">
        <v>69.260000000000005</v>
      </c>
      <c r="L144" s="55">
        <v>138.52000000000001</v>
      </c>
      <c r="M144" s="55">
        <v>0.13</v>
      </c>
      <c r="N144" s="55">
        <v>0.26</v>
      </c>
    </row>
    <row r="145" spans="1:14" x14ac:dyDescent="0.3">
      <c r="A145" s="70" t="s">
        <v>394</v>
      </c>
      <c r="B145" s="55">
        <v>359</v>
      </c>
      <c r="C145" s="55">
        <v>200</v>
      </c>
      <c r="D145" s="55">
        <v>200</v>
      </c>
      <c r="E145" s="55">
        <v>0</v>
      </c>
      <c r="F145" s="55">
        <v>0</v>
      </c>
      <c r="G145" s="55">
        <v>0</v>
      </c>
      <c r="H145" s="55">
        <v>0</v>
      </c>
      <c r="I145" s="55">
        <v>27.02</v>
      </c>
      <c r="J145" s="55">
        <v>27.02</v>
      </c>
      <c r="K145" s="55">
        <v>106.64</v>
      </c>
      <c r="L145" s="55">
        <v>106.64</v>
      </c>
      <c r="M145" s="55">
        <v>0</v>
      </c>
      <c r="N145" s="55">
        <v>0</v>
      </c>
    </row>
    <row r="146" spans="1:14" x14ac:dyDescent="0.3">
      <c r="A146" s="58" t="s">
        <v>113</v>
      </c>
      <c r="B146" s="55"/>
      <c r="C146" s="55"/>
      <c r="D146" s="55"/>
      <c r="E146" s="55">
        <v>0.64</v>
      </c>
      <c r="F146" s="55">
        <v>1.29</v>
      </c>
      <c r="G146" s="55">
        <v>0.56000000000000005</v>
      </c>
      <c r="H146" s="55">
        <v>1.1299999999999999</v>
      </c>
      <c r="I146" s="55">
        <v>40.26</v>
      </c>
      <c r="J146" s="55">
        <v>52.5</v>
      </c>
      <c r="K146" s="55">
        <v>175.9</v>
      </c>
      <c r="L146" s="55">
        <v>245.16000000000003</v>
      </c>
      <c r="M146" s="55">
        <v>0.13</v>
      </c>
      <c r="N146" s="55">
        <v>0.26</v>
      </c>
    </row>
    <row r="147" spans="1:14" x14ac:dyDescent="0.3">
      <c r="A147" s="69" t="s">
        <v>165</v>
      </c>
      <c r="B147" s="55"/>
      <c r="C147" s="55"/>
      <c r="D147" s="55"/>
      <c r="E147" s="59">
        <v>36.58</v>
      </c>
      <c r="F147" s="59">
        <v>46.25</v>
      </c>
      <c r="G147" s="59">
        <v>38.76</v>
      </c>
      <c r="H147" s="59">
        <v>51.389999999999993</v>
      </c>
      <c r="I147" s="59">
        <v>158.71</v>
      </c>
      <c r="J147" s="59">
        <v>208.88</v>
      </c>
      <c r="K147" s="59">
        <v>1143.71</v>
      </c>
      <c r="L147" s="59">
        <v>1480.47</v>
      </c>
      <c r="M147" s="59">
        <v>90.073999999999998</v>
      </c>
      <c r="N147" s="59">
        <v>104.89999999999999</v>
      </c>
    </row>
    <row r="148" spans="1:14" x14ac:dyDescent="0.3">
      <c r="A148" s="57" t="s">
        <v>443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</row>
    <row r="149" spans="1:14" x14ac:dyDescent="0.3">
      <c r="A149" s="57" t="s">
        <v>0</v>
      </c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</row>
    <row r="150" spans="1:14" ht="37.5" x14ac:dyDescent="0.3">
      <c r="A150" s="71" t="s">
        <v>262</v>
      </c>
      <c r="B150" s="55">
        <v>199</v>
      </c>
      <c r="C150" s="63" t="s">
        <v>195</v>
      </c>
      <c r="D150" s="58" t="s">
        <v>196</v>
      </c>
      <c r="E150" s="55">
        <v>5.49</v>
      </c>
      <c r="F150" s="55">
        <v>5.8</v>
      </c>
      <c r="G150" s="55">
        <v>8.52</v>
      </c>
      <c r="H150" s="55">
        <v>9.99</v>
      </c>
      <c r="I150" s="55">
        <v>20.62</v>
      </c>
      <c r="J150" s="55">
        <v>26.14</v>
      </c>
      <c r="K150" s="55">
        <v>192.33</v>
      </c>
      <c r="L150" s="55">
        <v>222.44</v>
      </c>
      <c r="M150" s="55">
        <v>1.52</v>
      </c>
      <c r="N150" s="55">
        <v>1.75</v>
      </c>
    </row>
    <row r="151" spans="1:14" x14ac:dyDescent="0.3">
      <c r="A151" s="55" t="s">
        <v>5</v>
      </c>
      <c r="B151" s="55">
        <v>413</v>
      </c>
      <c r="C151" s="58">
        <v>150</v>
      </c>
      <c r="D151" s="58">
        <v>200</v>
      </c>
      <c r="E151" s="55">
        <v>2.0299999999999998</v>
      </c>
      <c r="F151" s="55">
        <v>2.71</v>
      </c>
      <c r="G151" s="55">
        <v>2.3199999999999998</v>
      </c>
      <c r="H151" s="55">
        <v>3.1</v>
      </c>
      <c r="I151" s="55">
        <v>12.18</v>
      </c>
      <c r="J151" s="55">
        <v>16.239999999999998</v>
      </c>
      <c r="K151" s="55">
        <v>79.23</v>
      </c>
      <c r="L151" s="55">
        <v>105.65</v>
      </c>
      <c r="M151" s="55">
        <v>0.94</v>
      </c>
      <c r="N151" s="55">
        <v>1.26</v>
      </c>
    </row>
    <row r="152" spans="1:14" x14ac:dyDescent="0.3">
      <c r="A152" s="55" t="s">
        <v>26</v>
      </c>
      <c r="B152" s="58">
        <v>2</v>
      </c>
      <c r="C152" s="60" t="s">
        <v>202</v>
      </c>
      <c r="D152" s="60" t="s">
        <v>203</v>
      </c>
      <c r="E152" s="55">
        <v>2.4700000000000002</v>
      </c>
      <c r="F152" s="55">
        <v>3.28</v>
      </c>
      <c r="G152" s="55">
        <v>3.5</v>
      </c>
      <c r="H152" s="55">
        <v>3.7</v>
      </c>
      <c r="I152" s="55">
        <v>24.29</v>
      </c>
      <c r="J152" s="55">
        <v>31.57</v>
      </c>
      <c r="K152" s="55">
        <v>128.12</v>
      </c>
      <c r="L152" s="55">
        <v>144.13</v>
      </c>
      <c r="M152" s="55">
        <v>7.0000000000000007E-2</v>
      </c>
      <c r="N152" s="55">
        <v>0.1</v>
      </c>
    </row>
    <row r="153" spans="1:14" x14ac:dyDescent="0.3">
      <c r="A153" s="58" t="s">
        <v>113</v>
      </c>
      <c r="B153" s="55"/>
      <c r="C153" s="55"/>
      <c r="D153" s="55"/>
      <c r="E153" s="55">
        <f t="shared" ref="E153:N153" si="23">E152+E151+E150</f>
        <v>9.99</v>
      </c>
      <c r="F153" s="55">
        <f t="shared" si="23"/>
        <v>11.79</v>
      </c>
      <c r="G153" s="55">
        <f t="shared" si="23"/>
        <v>14.34</v>
      </c>
      <c r="H153" s="55">
        <f t="shared" si="23"/>
        <v>16.79</v>
      </c>
      <c r="I153" s="55">
        <f t="shared" si="23"/>
        <v>57.09</v>
      </c>
      <c r="J153" s="55">
        <f t="shared" si="23"/>
        <v>73.95</v>
      </c>
      <c r="K153" s="55">
        <f t="shared" si="23"/>
        <v>399.68000000000006</v>
      </c>
      <c r="L153" s="55">
        <f t="shared" si="23"/>
        <v>472.22</v>
      </c>
      <c r="M153" s="55">
        <f t="shared" si="23"/>
        <v>2.5300000000000002</v>
      </c>
      <c r="N153" s="55">
        <f t="shared" si="23"/>
        <v>3.1100000000000003</v>
      </c>
    </row>
    <row r="154" spans="1:14" x14ac:dyDescent="0.3">
      <c r="A154" s="57" t="s">
        <v>7</v>
      </c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</row>
    <row r="155" spans="1:14" x14ac:dyDescent="0.3">
      <c r="A155" s="55" t="s">
        <v>367</v>
      </c>
      <c r="B155" s="58">
        <v>418</v>
      </c>
      <c r="C155" s="58">
        <v>150</v>
      </c>
      <c r="D155" s="58">
        <v>150</v>
      </c>
      <c r="E155" s="55">
        <v>0.75</v>
      </c>
      <c r="F155" s="55">
        <v>0.75</v>
      </c>
      <c r="G155" s="55">
        <v>0</v>
      </c>
      <c r="H155" s="55">
        <v>0</v>
      </c>
      <c r="I155" s="55">
        <v>8.99</v>
      </c>
      <c r="J155" s="55">
        <v>8.99</v>
      </c>
      <c r="K155" s="55">
        <v>61.56</v>
      </c>
      <c r="L155" s="55">
        <v>61.56</v>
      </c>
      <c r="M155" s="55">
        <v>3.24</v>
      </c>
      <c r="N155" s="55">
        <v>3.24</v>
      </c>
    </row>
    <row r="156" spans="1:14" x14ac:dyDescent="0.3">
      <c r="A156" s="55" t="s">
        <v>366</v>
      </c>
      <c r="B156" s="55">
        <v>386</v>
      </c>
      <c r="C156" s="55">
        <v>85</v>
      </c>
      <c r="D156" s="55">
        <v>85</v>
      </c>
      <c r="E156" s="55">
        <v>0.72</v>
      </c>
      <c r="F156" s="55">
        <v>0.72</v>
      </c>
      <c r="G156" s="55">
        <v>0.2</v>
      </c>
      <c r="H156" s="55">
        <v>0.2</v>
      </c>
      <c r="I156" s="55">
        <v>6.48</v>
      </c>
      <c r="J156" s="55">
        <v>6.48</v>
      </c>
      <c r="K156" s="55">
        <v>34.4</v>
      </c>
      <c r="L156" s="55">
        <v>34.4</v>
      </c>
      <c r="M156" s="55">
        <v>48</v>
      </c>
      <c r="N156" s="55">
        <v>48</v>
      </c>
    </row>
    <row r="157" spans="1:14" x14ac:dyDescent="0.3">
      <c r="A157" s="58" t="s">
        <v>113</v>
      </c>
      <c r="B157" s="55"/>
      <c r="C157" s="55"/>
      <c r="D157" s="55"/>
      <c r="E157" s="55">
        <f>E155+E156</f>
        <v>1.47</v>
      </c>
      <c r="F157" s="55">
        <f t="shared" ref="F157:N157" si="24">F155+F156</f>
        <v>1.47</v>
      </c>
      <c r="G157" s="55">
        <f t="shared" si="24"/>
        <v>0.2</v>
      </c>
      <c r="H157" s="55">
        <f t="shared" si="24"/>
        <v>0.2</v>
      </c>
      <c r="I157" s="55">
        <f t="shared" si="24"/>
        <v>15.47</v>
      </c>
      <c r="J157" s="55">
        <f t="shared" si="24"/>
        <v>15.47</v>
      </c>
      <c r="K157" s="55">
        <f t="shared" si="24"/>
        <v>95.960000000000008</v>
      </c>
      <c r="L157" s="55">
        <f t="shared" si="24"/>
        <v>95.960000000000008</v>
      </c>
      <c r="M157" s="55">
        <f t="shared" si="24"/>
        <v>51.24</v>
      </c>
      <c r="N157" s="55">
        <f t="shared" si="24"/>
        <v>51.24</v>
      </c>
    </row>
    <row r="158" spans="1:14" x14ac:dyDescent="0.3">
      <c r="A158" s="57" t="s">
        <v>8</v>
      </c>
      <c r="B158" s="55"/>
      <c r="C158" s="58"/>
      <c r="D158" s="58"/>
      <c r="E158" s="55"/>
      <c r="F158" s="55"/>
      <c r="G158" s="55"/>
      <c r="H158" s="55"/>
      <c r="I158" s="55"/>
      <c r="J158" s="55"/>
      <c r="K158" s="55"/>
      <c r="L158" s="55"/>
      <c r="M158" s="55"/>
      <c r="N158" s="55"/>
    </row>
    <row r="159" spans="1:14" ht="56.25" x14ac:dyDescent="0.3">
      <c r="A159" s="64" t="s">
        <v>461</v>
      </c>
      <c r="B159" s="55">
        <v>42</v>
      </c>
      <c r="C159" s="58">
        <v>40</v>
      </c>
      <c r="D159" s="58">
        <v>60</v>
      </c>
      <c r="E159" s="55">
        <v>0.49</v>
      </c>
      <c r="F159" s="55">
        <v>0.73</v>
      </c>
      <c r="G159" s="55">
        <v>4.0599999999999996</v>
      </c>
      <c r="H159" s="55">
        <v>6.09</v>
      </c>
      <c r="I159" s="55">
        <v>4.49</v>
      </c>
      <c r="J159" s="55">
        <v>6.73</v>
      </c>
      <c r="K159" s="55">
        <v>52.48</v>
      </c>
      <c r="L159" s="55">
        <v>78.72</v>
      </c>
      <c r="M159" s="55">
        <v>2.8</v>
      </c>
      <c r="N159" s="55">
        <v>3.12</v>
      </c>
    </row>
    <row r="160" spans="1:14" ht="37.5" x14ac:dyDescent="0.3">
      <c r="A160" s="61" t="s">
        <v>115</v>
      </c>
      <c r="B160" s="52">
        <v>63</v>
      </c>
      <c r="C160" s="58" t="s">
        <v>157</v>
      </c>
      <c r="D160" s="58" t="s">
        <v>342</v>
      </c>
      <c r="E160" s="55">
        <v>4.6900000000000004</v>
      </c>
      <c r="F160" s="55">
        <v>5.23</v>
      </c>
      <c r="G160" s="55">
        <v>4.51</v>
      </c>
      <c r="H160" s="55">
        <v>5.03</v>
      </c>
      <c r="I160" s="55">
        <v>7.17</v>
      </c>
      <c r="J160" s="55">
        <v>10.58</v>
      </c>
      <c r="K160" s="55">
        <v>117.34</v>
      </c>
      <c r="L160" s="55">
        <v>136.82</v>
      </c>
      <c r="M160" s="55">
        <v>11.22</v>
      </c>
      <c r="N160" s="55">
        <v>14.3</v>
      </c>
    </row>
    <row r="161" spans="1:14" x14ac:dyDescent="0.3">
      <c r="A161" s="55" t="s">
        <v>264</v>
      </c>
      <c r="B161" s="55">
        <v>263</v>
      </c>
      <c r="C161" s="55">
        <v>120</v>
      </c>
      <c r="D161" s="55">
        <v>150</v>
      </c>
      <c r="E161" s="55">
        <v>13.72</v>
      </c>
      <c r="F161" s="55">
        <v>17.149999999999999</v>
      </c>
      <c r="G161" s="55">
        <v>7.52</v>
      </c>
      <c r="H161" s="55">
        <v>9.4</v>
      </c>
      <c r="I161" s="55">
        <v>8.58</v>
      </c>
      <c r="J161" s="55">
        <v>11.72</v>
      </c>
      <c r="K161" s="55">
        <v>152.96</v>
      </c>
      <c r="L161" s="55">
        <v>191.2</v>
      </c>
      <c r="M161" s="55">
        <v>1.65</v>
      </c>
      <c r="N161" s="55">
        <v>2.06</v>
      </c>
    </row>
    <row r="162" spans="1:14" x14ac:dyDescent="0.3">
      <c r="A162" s="55" t="s">
        <v>151</v>
      </c>
      <c r="B162" s="58"/>
      <c r="C162" s="58">
        <v>30</v>
      </c>
      <c r="D162" s="58">
        <v>50</v>
      </c>
      <c r="E162" s="55">
        <v>1.91</v>
      </c>
      <c r="F162" s="55">
        <v>3.19</v>
      </c>
      <c r="G162" s="55">
        <v>0.24</v>
      </c>
      <c r="H162" s="55">
        <v>0.4</v>
      </c>
      <c r="I162" s="55">
        <v>12.43</v>
      </c>
      <c r="J162" s="55">
        <v>20.71</v>
      </c>
      <c r="K162" s="55">
        <v>52.61</v>
      </c>
      <c r="L162" s="55">
        <v>87.68</v>
      </c>
      <c r="M162" s="55">
        <v>0</v>
      </c>
      <c r="N162" s="55">
        <v>0</v>
      </c>
    </row>
    <row r="163" spans="1:14" x14ac:dyDescent="0.3">
      <c r="A163" s="55" t="s">
        <v>53</v>
      </c>
      <c r="B163" s="55">
        <v>390</v>
      </c>
      <c r="C163" s="58">
        <v>120</v>
      </c>
      <c r="D163" s="58">
        <v>150</v>
      </c>
      <c r="E163" s="55">
        <v>0.17</v>
      </c>
      <c r="F163" s="55">
        <v>0.21</v>
      </c>
      <c r="G163" s="55">
        <v>0.05</v>
      </c>
      <c r="H163" s="55">
        <v>0.06</v>
      </c>
      <c r="I163" s="55">
        <v>15.13</v>
      </c>
      <c r="J163" s="55">
        <v>18.920000000000002</v>
      </c>
      <c r="K163" s="55">
        <v>51.7</v>
      </c>
      <c r="L163" s="55">
        <v>64.62</v>
      </c>
      <c r="M163" s="55">
        <v>1.76</v>
      </c>
      <c r="N163" s="55">
        <v>2.21</v>
      </c>
    </row>
    <row r="164" spans="1:14" x14ac:dyDescent="0.3">
      <c r="A164" s="58" t="s">
        <v>113</v>
      </c>
      <c r="B164" s="55"/>
      <c r="C164" s="55"/>
      <c r="D164" s="55"/>
      <c r="E164" s="55">
        <f t="shared" ref="E164:N164" si="25">E163+E162+E161+E160+E159</f>
        <v>20.98</v>
      </c>
      <c r="F164" s="55">
        <f t="shared" si="25"/>
        <v>26.509999999999998</v>
      </c>
      <c r="G164" s="55">
        <f t="shared" si="25"/>
        <v>16.38</v>
      </c>
      <c r="H164" s="55">
        <f t="shared" si="25"/>
        <v>20.98</v>
      </c>
      <c r="I164" s="55">
        <f t="shared" si="25"/>
        <v>47.800000000000004</v>
      </c>
      <c r="J164" s="55">
        <f t="shared" si="25"/>
        <v>68.66</v>
      </c>
      <c r="K164" s="55">
        <f t="shared" si="25"/>
        <v>427.09000000000003</v>
      </c>
      <c r="L164" s="55">
        <f t="shared" si="25"/>
        <v>559.04</v>
      </c>
      <c r="M164" s="55">
        <f t="shared" si="25"/>
        <v>17.43</v>
      </c>
      <c r="N164" s="55">
        <f t="shared" si="25"/>
        <v>21.69</v>
      </c>
    </row>
    <row r="165" spans="1:14" x14ac:dyDescent="0.3">
      <c r="A165" s="57" t="s">
        <v>10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</row>
    <row r="166" spans="1:14" x14ac:dyDescent="0.3">
      <c r="A166" s="55" t="s">
        <v>18</v>
      </c>
      <c r="B166" s="55">
        <v>441</v>
      </c>
      <c r="C166" s="55">
        <v>60</v>
      </c>
      <c r="D166" s="55">
        <v>60</v>
      </c>
      <c r="E166" s="55">
        <v>4.8600000000000003</v>
      </c>
      <c r="F166" s="55">
        <v>4.8600000000000003</v>
      </c>
      <c r="G166" s="55">
        <v>7.3</v>
      </c>
      <c r="H166" s="55">
        <v>7.3</v>
      </c>
      <c r="I166" s="55">
        <v>38.799999999999997</v>
      </c>
      <c r="J166" s="55">
        <v>38.799999999999997</v>
      </c>
      <c r="K166" s="55">
        <v>202.5</v>
      </c>
      <c r="L166" s="55">
        <v>202.5</v>
      </c>
      <c r="M166" s="55">
        <v>0.15</v>
      </c>
      <c r="N166" s="55">
        <v>0.15</v>
      </c>
    </row>
    <row r="167" spans="1:14" x14ac:dyDescent="0.3">
      <c r="A167" s="55" t="s">
        <v>368</v>
      </c>
      <c r="B167" s="55">
        <v>420</v>
      </c>
      <c r="C167" s="55">
        <v>150</v>
      </c>
      <c r="D167" s="55">
        <v>200</v>
      </c>
      <c r="E167" s="55">
        <v>3.9</v>
      </c>
      <c r="F167" s="55">
        <v>5.2</v>
      </c>
      <c r="G167" s="55">
        <v>3.37</v>
      </c>
      <c r="H167" s="55">
        <v>4.5</v>
      </c>
      <c r="I167" s="55">
        <v>5.67</v>
      </c>
      <c r="J167" s="55">
        <v>7.56</v>
      </c>
      <c r="K167" s="55">
        <v>65.900000000000006</v>
      </c>
      <c r="L167" s="55">
        <v>87.86</v>
      </c>
      <c r="M167" s="55">
        <v>0.4</v>
      </c>
      <c r="N167" s="55">
        <v>0.54</v>
      </c>
    </row>
    <row r="168" spans="1:14" x14ac:dyDescent="0.3">
      <c r="A168" s="58" t="s">
        <v>113</v>
      </c>
      <c r="B168" s="55"/>
      <c r="C168" s="55"/>
      <c r="D168" s="55"/>
      <c r="E168" s="55">
        <f t="shared" ref="E168:N168" si="26">E167+E166</f>
        <v>8.76</v>
      </c>
      <c r="F168" s="55">
        <f t="shared" si="26"/>
        <v>10.06</v>
      </c>
      <c r="G168" s="55">
        <f t="shared" si="26"/>
        <v>10.67</v>
      </c>
      <c r="H168" s="55">
        <f t="shared" si="26"/>
        <v>11.8</v>
      </c>
      <c r="I168" s="55">
        <f t="shared" si="26"/>
        <v>44.47</v>
      </c>
      <c r="J168" s="55">
        <f t="shared" si="26"/>
        <v>46.36</v>
      </c>
      <c r="K168" s="55">
        <f t="shared" si="26"/>
        <v>268.39999999999998</v>
      </c>
      <c r="L168" s="55">
        <f t="shared" si="26"/>
        <v>290.36</v>
      </c>
      <c r="M168" s="55">
        <f t="shared" si="26"/>
        <v>0.55000000000000004</v>
      </c>
      <c r="N168" s="55">
        <f t="shared" si="26"/>
        <v>0.69000000000000006</v>
      </c>
    </row>
    <row r="169" spans="1:14" x14ac:dyDescent="0.3">
      <c r="A169" s="69" t="s">
        <v>165</v>
      </c>
      <c r="B169" s="59"/>
      <c r="C169" s="59"/>
      <c r="D169" s="59"/>
      <c r="E169" s="59">
        <v>41.21</v>
      </c>
      <c r="F169" s="59">
        <v>49.849999999999994</v>
      </c>
      <c r="G169" s="59">
        <v>41.56</v>
      </c>
      <c r="H169" s="59">
        <v>49.720000000000006</v>
      </c>
      <c r="I169" s="59">
        <v>165.14</v>
      </c>
      <c r="J169" s="59">
        <v>204.91000000000003</v>
      </c>
      <c r="K169" s="59">
        <v>1196.2400000000002</v>
      </c>
      <c r="L169" s="59">
        <v>1425.2400000000002</v>
      </c>
      <c r="M169" s="59">
        <v>70.900000000000006</v>
      </c>
      <c r="N169" s="59">
        <v>76.53</v>
      </c>
    </row>
    <row r="170" spans="1:14" x14ac:dyDescent="0.3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</row>
    <row r="171" spans="1:14" x14ac:dyDescent="0.3">
      <c r="A171" s="57" t="s">
        <v>444</v>
      </c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</row>
    <row r="172" spans="1:14" x14ac:dyDescent="0.3">
      <c r="A172" s="57" t="s">
        <v>0</v>
      </c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</row>
    <row r="173" spans="1:14" x14ac:dyDescent="0.3">
      <c r="A173" s="55" t="s">
        <v>1</v>
      </c>
      <c r="B173" s="55">
        <v>251</v>
      </c>
      <c r="C173" s="58" t="s">
        <v>167</v>
      </c>
      <c r="D173" s="58" t="s">
        <v>198</v>
      </c>
      <c r="E173" s="55">
        <v>8.4</v>
      </c>
      <c r="F173" s="55">
        <v>10.08</v>
      </c>
      <c r="G173" s="55">
        <v>6</v>
      </c>
      <c r="H173" s="55">
        <v>6.5</v>
      </c>
      <c r="I173" s="55">
        <v>17.62</v>
      </c>
      <c r="J173" s="55">
        <v>19.02</v>
      </c>
      <c r="K173" s="55">
        <v>154.15</v>
      </c>
      <c r="L173" s="55">
        <v>188</v>
      </c>
      <c r="M173" s="55">
        <v>0.72</v>
      </c>
      <c r="N173" s="55">
        <v>0.77</v>
      </c>
    </row>
    <row r="174" spans="1:14" x14ac:dyDescent="0.3">
      <c r="A174" s="55" t="s">
        <v>12</v>
      </c>
      <c r="B174" s="58">
        <v>416</v>
      </c>
      <c r="C174" s="58">
        <v>150</v>
      </c>
      <c r="D174" s="58">
        <v>200</v>
      </c>
      <c r="E174" s="55">
        <v>3.06</v>
      </c>
      <c r="F174" s="55">
        <v>4.08</v>
      </c>
      <c r="G174" s="55">
        <v>2.96</v>
      </c>
      <c r="H174" s="55">
        <v>3.94</v>
      </c>
      <c r="I174" s="55">
        <v>12.47</v>
      </c>
      <c r="J174" s="55">
        <v>16.600000000000001</v>
      </c>
      <c r="K174" s="55">
        <v>87.6</v>
      </c>
      <c r="L174" s="55">
        <v>116.8</v>
      </c>
      <c r="M174" s="55">
        <v>1.07</v>
      </c>
      <c r="N174" s="55">
        <v>1.42</v>
      </c>
    </row>
    <row r="175" spans="1:14" x14ac:dyDescent="0.3">
      <c r="A175" s="55" t="s">
        <v>25</v>
      </c>
      <c r="B175" s="58">
        <v>1</v>
      </c>
      <c r="C175" s="60" t="s">
        <v>112</v>
      </c>
      <c r="D175" s="60" t="s">
        <v>260</v>
      </c>
      <c r="E175" s="55">
        <v>2.91</v>
      </c>
      <c r="F175" s="55">
        <v>3.62</v>
      </c>
      <c r="G175" s="55">
        <v>5.88</v>
      </c>
      <c r="H175" s="55">
        <v>5.97</v>
      </c>
      <c r="I175" s="55">
        <v>17.43</v>
      </c>
      <c r="J175" s="55">
        <v>21.8</v>
      </c>
      <c r="K175" s="55">
        <v>143</v>
      </c>
      <c r="L175" s="55">
        <v>164.33</v>
      </c>
      <c r="M175" s="55">
        <v>0</v>
      </c>
      <c r="N175" s="55">
        <v>0</v>
      </c>
    </row>
    <row r="176" spans="1:14" x14ac:dyDescent="0.3">
      <c r="A176" s="55" t="s">
        <v>6</v>
      </c>
      <c r="B176" s="58"/>
      <c r="C176" s="60">
        <v>40</v>
      </c>
      <c r="D176" s="58">
        <v>40</v>
      </c>
      <c r="E176" s="55">
        <v>4.41</v>
      </c>
      <c r="F176" s="55">
        <v>4.41</v>
      </c>
      <c r="G176" s="55">
        <v>2.72</v>
      </c>
      <c r="H176" s="55">
        <v>2.72</v>
      </c>
      <c r="I176" s="55">
        <v>0.22</v>
      </c>
      <c r="J176" s="55">
        <v>0.22</v>
      </c>
      <c r="K176" s="55">
        <v>40.6</v>
      </c>
      <c r="L176" s="55">
        <v>40.6</v>
      </c>
      <c r="M176" s="55">
        <v>0</v>
      </c>
      <c r="N176" s="55">
        <v>0</v>
      </c>
    </row>
    <row r="177" spans="1:14" x14ac:dyDescent="0.3">
      <c r="A177" s="58" t="s">
        <v>113</v>
      </c>
      <c r="B177" s="55"/>
      <c r="C177" s="55"/>
      <c r="D177" s="55"/>
      <c r="E177" s="55">
        <f t="shared" ref="E177:N177" si="27">E175+E174+E173+E176</f>
        <v>18.78</v>
      </c>
      <c r="F177" s="55">
        <f t="shared" si="27"/>
        <v>22.19</v>
      </c>
      <c r="G177" s="55">
        <f t="shared" si="27"/>
        <v>17.559999999999999</v>
      </c>
      <c r="H177" s="55">
        <f t="shared" si="27"/>
        <v>19.13</v>
      </c>
      <c r="I177" s="55">
        <f t="shared" si="27"/>
        <v>47.739999999999995</v>
      </c>
      <c r="J177" s="55">
        <f t="shared" si="27"/>
        <v>57.64</v>
      </c>
      <c r="K177" s="55">
        <f t="shared" si="27"/>
        <v>425.35</v>
      </c>
      <c r="L177" s="55">
        <f t="shared" si="27"/>
        <v>509.73</v>
      </c>
      <c r="M177" s="55">
        <f t="shared" si="27"/>
        <v>1.79</v>
      </c>
      <c r="N177" s="55">
        <f t="shared" si="27"/>
        <v>2.19</v>
      </c>
    </row>
    <row r="178" spans="1:14" x14ac:dyDescent="0.3">
      <c r="A178" s="57" t="s">
        <v>7</v>
      </c>
      <c r="B178" s="55"/>
      <c r="C178" s="58"/>
      <c r="D178" s="58"/>
      <c r="E178" s="55"/>
      <c r="F178" s="55"/>
      <c r="G178" s="55"/>
      <c r="H178" s="55"/>
      <c r="I178" s="55"/>
      <c r="J178" s="55"/>
      <c r="K178" s="55"/>
      <c r="L178" s="55"/>
      <c r="M178" s="55"/>
      <c r="N178" s="55"/>
    </row>
    <row r="179" spans="1:14" x14ac:dyDescent="0.3">
      <c r="A179" s="55" t="s">
        <v>395</v>
      </c>
      <c r="B179" s="55">
        <v>359</v>
      </c>
      <c r="C179" s="58">
        <v>120</v>
      </c>
      <c r="D179" s="58">
        <v>150</v>
      </c>
      <c r="E179" s="55">
        <v>0</v>
      </c>
      <c r="F179" s="55">
        <v>0</v>
      </c>
      <c r="G179" s="55">
        <v>0</v>
      </c>
      <c r="H179" s="55">
        <v>0</v>
      </c>
      <c r="I179" s="55">
        <v>19.440000000000001</v>
      </c>
      <c r="J179" s="55">
        <v>21.77</v>
      </c>
      <c r="K179" s="55">
        <v>71.28</v>
      </c>
      <c r="L179" s="55">
        <v>87.48</v>
      </c>
      <c r="M179" s="55">
        <v>0</v>
      </c>
      <c r="N179" s="55">
        <v>0</v>
      </c>
    </row>
    <row r="180" spans="1:14" x14ac:dyDescent="0.3">
      <c r="A180" s="58" t="s">
        <v>113</v>
      </c>
      <c r="B180" s="55"/>
      <c r="C180" s="55"/>
      <c r="D180" s="55"/>
      <c r="E180" s="55">
        <f>E179</f>
        <v>0</v>
      </c>
      <c r="F180" s="55">
        <f t="shared" ref="F180:N180" si="28">F179</f>
        <v>0</v>
      </c>
      <c r="G180" s="55">
        <f t="shared" si="28"/>
        <v>0</v>
      </c>
      <c r="H180" s="55">
        <f t="shared" si="28"/>
        <v>0</v>
      </c>
      <c r="I180" s="55">
        <f t="shared" si="28"/>
        <v>19.440000000000001</v>
      </c>
      <c r="J180" s="55">
        <f t="shared" si="28"/>
        <v>21.77</v>
      </c>
      <c r="K180" s="55">
        <f t="shared" si="28"/>
        <v>71.28</v>
      </c>
      <c r="L180" s="55">
        <f t="shared" si="28"/>
        <v>87.48</v>
      </c>
      <c r="M180" s="55">
        <f t="shared" si="28"/>
        <v>0</v>
      </c>
      <c r="N180" s="55">
        <f t="shared" si="28"/>
        <v>0</v>
      </c>
    </row>
    <row r="181" spans="1:14" x14ac:dyDescent="0.3">
      <c r="A181" s="57" t="s">
        <v>8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 ht="37.5" x14ac:dyDescent="0.3">
      <c r="A182" s="64" t="s">
        <v>462</v>
      </c>
      <c r="B182" s="55">
        <v>21</v>
      </c>
      <c r="C182" s="55">
        <v>40</v>
      </c>
      <c r="D182" s="55">
        <v>60</v>
      </c>
      <c r="E182" s="55">
        <v>0.56999999999999995</v>
      </c>
      <c r="F182" s="55">
        <v>0.86</v>
      </c>
      <c r="G182" s="55">
        <v>1.81</v>
      </c>
      <c r="H182" s="55">
        <v>2.74</v>
      </c>
      <c r="I182" s="55">
        <v>3.86</v>
      </c>
      <c r="J182" s="55">
        <v>5.23</v>
      </c>
      <c r="K182" s="55">
        <v>37.54</v>
      </c>
      <c r="L182" s="55">
        <v>49.18</v>
      </c>
      <c r="M182" s="55">
        <v>13.21</v>
      </c>
      <c r="N182" s="55">
        <v>19.8</v>
      </c>
    </row>
    <row r="183" spans="1:14" ht="37.5" x14ac:dyDescent="0.3">
      <c r="A183" s="64" t="s">
        <v>268</v>
      </c>
      <c r="B183" s="55">
        <v>86</v>
      </c>
      <c r="C183" s="63" t="s">
        <v>157</v>
      </c>
      <c r="D183" s="58" t="s">
        <v>342</v>
      </c>
      <c r="E183" s="55">
        <v>4.58</v>
      </c>
      <c r="F183" s="55">
        <v>6.18</v>
      </c>
      <c r="G183" s="55">
        <v>5.78</v>
      </c>
      <c r="H183" s="55">
        <v>6.8</v>
      </c>
      <c r="I183" s="55">
        <v>18.84</v>
      </c>
      <c r="J183" s="55">
        <v>23.1</v>
      </c>
      <c r="K183" s="55">
        <v>133.91</v>
      </c>
      <c r="L183" s="55">
        <v>156.6</v>
      </c>
      <c r="M183" s="55">
        <v>7.87</v>
      </c>
      <c r="N183" s="55">
        <v>8.82</v>
      </c>
    </row>
    <row r="184" spans="1:14" x14ac:dyDescent="0.3">
      <c r="A184" s="70" t="s">
        <v>45</v>
      </c>
      <c r="B184" s="58">
        <v>362</v>
      </c>
      <c r="C184" s="55">
        <v>100</v>
      </c>
      <c r="D184" s="58">
        <v>150</v>
      </c>
      <c r="E184" s="55">
        <v>1.66</v>
      </c>
      <c r="F184" s="55">
        <v>2.4900000000000002</v>
      </c>
      <c r="G184" s="55">
        <v>3.86</v>
      </c>
      <c r="H184" s="55">
        <v>5.8</v>
      </c>
      <c r="I184" s="55">
        <v>12.38</v>
      </c>
      <c r="J184" s="55">
        <v>14.07</v>
      </c>
      <c r="K184" s="55">
        <v>85.78</v>
      </c>
      <c r="L184" s="55">
        <v>128.66999999999999</v>
      </c>
      <c r="M184" s="55">
        <v>20.6</v>
      </c>
      <c r="N184" s="55">
        <v>31</v>
      </c>
    </row>
    <row r="185" spans="1:14" x14ac:dyDescent="0.3">
      <c r="A185" s="64" t="s">
        <v>274</v>
      </c>
      <c r="B185" s="58">
        <v>299</v>
      </c>
      <c r="C185" s="58">
        <v>60</v>
      </c>
      <c r="D185" s="58">
        <v>75</v>
      </c>
      <c r="E185" s="55">
        <v>7.66</v>
      </c>
      <c r="F185" s="55">
        <v>9.57</v>
      </c>
      <c r="G185" s="55">
        <v>4.3</v>
      </c>
      <c r="H185" s="55">
        <v>4.9000000000000004</v>
      </c>
      <c r="I185" s="55">
        <v>8.5</v>
      </c>
      <c r="J185" s="55">
        <v>10.62</v>
      </c>
      <c r="K185" s="55">
        <v>117.44</v>
      </c>
      <c r="L185" s="55">
        <v>146.80000000000001</v>
      </c>
      <c r="M185" s="55">
        <v>0.5</v>
      </c>
      <c r="N185" s="55">
        <v>0.62</v>
      </c>
    </row>
    <row r="186" spans="1:14" x14ac:dyDescent="0.3">
      <c r="A186" s="55" t="s">
        <v>151</v>
      </c>
      <c r="B186" s="58"/>
      <c r="C186" s="58">
        <v>30</v>
      </c>
      <c r="D186" s="58">
        <v>50</v>
      </c>
      <c r="E186" s="55">
        <v>1.91</v>
      </c>
      <c r="F186" s="55">
        <v>3.19</v>
      </c>
      <c r="G186" s="55">
        <v>0.24</v>
      </c>
      <c r="H186" s="55">
        <v>0.4</v>
      </c>
      <c r="I186" s="55">
        <v>12.43</v>
      </c>
      <c r="J186" s="55">
        <v>20.71</v>
      </c>
      <c r="K186" s="55">
        <v>52.61</v>
      </c>
      <c r="L186" s="55">
        <v>87.68</v>
      </c>
      <c r="M186" s="55">
        <v>0</v>
      </c>
      <c r="N186" s="55">
        <v>0</v>
      </c>
    </row>
    <row r="187" spans="1:14" x14ac:dyDescent="0.3">
      <c r="A187" s="55" t="s">
        <v>152</v>
      </c>
      <c r="B187" s="55">
        <v>390</v>
      </c>
      <c r="C187" s="55">
        <v>120</v>
      </c>
      <c r="D187" s="55">
        <v>150</v>
      </c>
      <c r="E187" s="55">
        <v>0.03</v>
      </c>
      <c r="F187" s="55">
        <v>0.04</v>
      </c>
      <c r="G187" s="55">
        <v>0</v>
      </c>
      <c r="H187" s="55">
        <v>0</v>
      </c>
      <c r="I187" s="55">
        <v>10.19</v>
      </c>
      <c r="J187" s="55">
        <v>12.74</v>
      </c>
      <c r="K187" s="55">
        <v>41</v>
      </c>
      <c r="L187" s="55">
        <v>51.11</v>
      </c>
      <c r="M187" s="55">
        <v>0.02</v>
      </c>
      <c r="N187" s="55">
        <v>0.03</v>
      </c>
    </row>
    <row r="188" spans="1:14" x14ac:dyDescent="0.3">
      <c r="A188" s="58" t="s">
        <v>113</v>
      </c>
      <c r="B188" s="55"/>
      <c r="C188" s="55"/>
      <c r="D188" s="55"/>
      <c r="E188" s="55">
        <f t="shared" ref="E188:N188" si="29">E187+E186+E185+E184+E183+E182</f>
        <v>16.41</v>
      </c>
      <c r="F188" s="55">
        <f t="shared" si="29"/>
        <v>22.33</v>
      </c>
      <c r="G188" s="55">
        <f t="shared" si="29"/>
        <v>15.99</v>
      </c>
      <c r="H188" s="55">
        <f t="shared" si="29"/>
        <v>20.64</v>
      </c>
      <c r="I188" s="55">
        <f t="shared" si="29"/>
        <v>66.2</v>
      </c>
      <c r="J188" s="55">
        <f t="shared" si="29"/>
        <v>86.470000000000013</v>
      </c>
      <c r="K188" s="55">
        <f t="shared" si="29"/>
        <v>468.28000000000003</v>
      </c>
      <c r="L188" s="55">
        <f t="shared" si="29"/>
        <v>620.04</v>
      </c>
      <c r="M188" s="55">
        <f t="shared" si="29"/>
        <v>42.2</v>
      </c>
      <c r="N188" s="55">
        <f t="shared" si="29"/>
        <v>60.269999999999996</v>
      </c>
    </row>
    <row r="189" spans="1:14" x14ac:dyDescent="0.3">
      <c r="A189" s="57" t="s">
        <v>10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</row>
    <row r="190" spans="1:14" x14ac:dyDescent="0.3">
      <c r="A190" s="55" t="s">
        <v>368</v>
      </c>
      <c r="B190" s="55">
        <v>420</v>
      </c>
      <c r="C190" s="55">
        <v>200</v>
      </c>
      <c r="D190" s="55">
        <v>200</v>
      </c>
      <c r="E190" s="55">
        <v>5.2</v>
      </c>
      <c r="F190" s="55">
        <v>5.2</v>
      </c>
      <c r="G190" s="55">
        <v>5</v>
      </c>
      <c r="H190" s="55">
        <v>5</v>
      </c>
      <c r="I190" s="55">
        <v>8</v>
      </c>
      <c r="J190" s="55">
        <v>8</v>
      </c>
      <c r="K190" s="55">
        <v>88.2</v>
      </c>
      <c r="L190" s="55">
        <v>88.2</v>
      </c>
      <c r="M190" s="55">
        <v>0</v>
      </c>
      <c r="N190" s="55">
        <v>0</v>
      </c>
    </row>
    <row r="191" spans="1:14" x14ac:dyDescent="0.3">
      <c r="A191" s="55" t="s">
        <v>13</v>
      </c>
      <c r="B191" s="58"/>
      <c r="C191" s="58">
        <v>25</v>
      </c>
      <c r="D191" s="58">
        <v>50</v>
      </c>
      <c r="E191" s="55">
        <v>0.64</v>
      </c>
      <c r="F191" s="55">
        <v>1.29</v>
      </c>
      <c r="G191" s="55">
        <v>0.56000000000000005</v>
      </c>
      <c r="H191" s="55">
        <v>1.1299999999999999</v>
      </c>
      <c r="I191" s="55">
        <v>13.24</v>
      </c>
      <c r="J191" s="55">
        <v>26.48</v>
      </c>
      <c r="K191" s="55">
        <v>69.260000000000005</v>
      </c>
      <c r="L191" s="55">
        <v>138.52000000000001</v>
      </c>
      <c r="M191" s="55">
        <v>0.13</v>
      </c>
      <c r="N191" s="55">
        <v>0.26</v>
      </c>
    </row>
    <row r="192" spans="1:14" x14ac:dyDescent="0.3">
      <c r="A192" s="58" t="s">
        <v>113</v>
      </c>
      <c r="B192" s="55"/>
      <c r="C192" s="55"/>
      <c r="D192" s="55"/>
      <c r="E192" s="55">
        <f t="shared" ref="E192:N192" si="30">E191+E190</f>
        <v>5.84</v>
      </c>
      <c r="F192" s="55">
        <f t="shared" si="30"/>
        <v>6.49</v>
      </c>
      <c r="G192" s="55">
        <f t="shared" si="30"/>
        <v>5.5600000000000005</v>
      </c>
      <c r="H192" s="55">
        <f t="shared" si="30"/>
        <v>6.13</v>
      </c>
      <c r="I192" s="55">
        <f t="shared" si="30"/>
        <v>21.240000000000002</v>
      </c>
      <c r="J192" s="55">
        <f t="shared" si="30"/>
        <v>34.480000000000004</v>
      </c>
      <c r="K192" s="55">
        <f t="shared" si="30"/>
        <v>157.46</v>
      </c>
      <c r="L192" s="55">
        <f t="shared" si="30"/>
        <v>226.72000000000003</v>
      </c>
      <c r="M192" s="55">
        <f t="shared" si="30"/>
        <v>0.13</v>
      </c>
      <c r="N192" s="55">
        <f t="shared" si="30"/>
        <v>0.26</v>
      </c>
    </row>
    <row r="193" spans="1:14" x14ac:dyDescent="0.3">
      <c r="A193" s="59" t="s">
        <v>165</v>
      </c>
      <c r="B193" s="59"/>
      <c r="C193" s="59"/>
      <c r="D193" s="59"/>
      <c r="E193" s="59">
        <f t="shared" ref="E193:N193" si="31">E192+E188+E180+E177</f>
        <v>41.03</v>
      </c>
      <c r="F193" s="59">
        <f t="shared" si="31"/>
        <v>51.010000000000005</v>
      </c>
      <c r="G193" s="59">
        <f t="shared" si="31"/>
        <v>39.11</v>
      </c>
      <c r="H193" s="59">
        <f t="shared" si="31"/>
        <v>45.9</v>
      </c>
      <c r="I193" s="59">
        <f t="shared" si="31"/>
        <v>154.62</v>
      </c>
      <c r="J193" s="59">
        <f t="shared" si="31"/>
        <v>200.36</v>
      </c>
      <c r="K193" s="59">
        <f t="shared" si="31"/>
        <v>1122.3699999999999</v>
      </c>
      <c r="L193" s="59">
        <f t="shared" si="31"/>
        <v>1443.97</v>
      </c>
      <c r="M193" s="59">
        <f t="shared" si="31"/>
        <v>44.120000000000005</v>
      </c>
      <c r="N193" s="59">
        <f t="shared" si="31"/>
        <v>62.719999999999992</v>
      </c>
    </row>
    <row r="194" spans="1:14" x14ac:dyDescent="0.3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</row>
    <row r="195" spans="1:14" x14ac:dyDescent="0.3">
      <c r="A195" s="57" t="s">
        <v>445</v>
      </c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</row>
    <row r="196" spans="1:14" x14ac:dyDescent="0.3">
      <c r="A196" s="57" t="s">
        <v>0</v>
      </c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</row>
    <row r="197" spans="1:14" ht="16.5" customHeight="1" x14ac:dyDescent="0.3">
      <c r="A197" s="64" t="s">
        <v>278</v>
      </c>
      <c r="B197" s="55">
        <v>199</v>
      </c>
      <c r="C197" s="58" t="s">
        <v>195</v>
      </c>
      <c r="D197" s="58" t="s">
        <v>196</v>
      </c>
      <c r="E197" s="55">
        <v>5.0199999999999996</v>
      </c>
      <c r="F197" s="55">
        <v>6.1</v>
      </c>
      <c r="G197" s="55">
        <v>7.96</v>
      </c>
      <c r="H197" s="55">
        <v>10.3</v>
      </c>
      <c r="I197" s="55">
        <v>16.96</v>
      </c>
      <c r="J197" s="55">
        <v>22.75</v>
      </c>
      <c r="K197" s="55">
        <v>159.47999999999999</v>
      </c>
      <c r="L197" s="55">
        <v>228.8</v>
      </c>
      <c r="M197" s="55">
        <v>1.62</v>
      </c>
      <c r="N197" s="55">
        <v>1.95</v>
      </c>
    </row>
    <row r="198" spans="1:14" ht="16.5" customHeight="1" x14ac:dyDescent="0.3">
      <c r="A198" s="55" t="s">
        <v>14</v>
      </c>
      <c r="B198" s="58">
        <v>414</v>
      </c>
      <c r="C198" s="58">
        <v>180</v>
      </c>
      <c r="D198" s="58">
        <v>200</v>
      </c>
      <c r="E198" s="55">
        <v>2.52</v>
      </c>
      <c r="F198" s="55">
        <v>2.8</v>
      </c>
      <c r="G198" s="55">
        <v>2.59</v>
      </c>
      <c r="H198" s="55">
        <v>2.87</v>
      </c>
      <c r="I198" s="55">
        <v>13.68</v>
      </c>
      <c r="J198" s="55">
        <v>15.2</v>
      </c>
      <c r="K198" s="55">
        <v>87.14</v>
      </c>
      <c r="L198" s="55">
        <v>96.82</v>
      </c>
      <c r="M198" s="55">
        <v>1.17</v>
      </c>
      <c r="N198" s="55">
        <v>1.75</v>
      </c>
    </row>
    <row r="199" spans="1:14" x14ac:dyDescent="0.3">
      <c r="A199" s="55" t="s">
        <v>175</v>
      </c>
      <c r="B199" s="58">
        <v>3</v>
      </c>
      <c r="C199" s="60" t="s">
        <v>176</v>
      </c>
      <c r="D199" s="60" t="s">
        <v>177</v>
      </c>
      <c r="E199" s="55">
        <v>5.8</v>
      </c>
      <c r="F199" s="55">
        <v>7.89</v>
      </c>
      <c r="G199" s="55">
        <v>6.67</v>
      </c>
      <c r="H199" s="55">
        <v>8.1</v>
      </c>
      <c r="I199" s="55">
        <v>19.649999999999999</v>
      </c>
      <c r="J199" s="55">
        <v>24.64</v>
      </c>
      <c r="K199" s="55">
        <v>143.62</v>
      </c>
      <c r="L199" s="55">
        <v>182.71</v>
      </c>
      <c r="M199" s="55">
        <v>0.02</v>
      </c>
      <c r="N199" s="55">
        <v>0.04</v>
      </c>
    </row>
    <row r="200" spans="1:14" x14ac:dyDescent="0.3">
      <c r="A200" s="58" t="s">
        <v>113</v>
      </c>
      <c r="B200" s="55"/>
      <c r="C200" s="55"/>
      <c r="D200" s="55"/>
      <c r="E200" s="55">
        <f t="shared" ref="E200:N200" si="32">E199+E198+E197</f>
        <v>13.34</v>
      </c>
      <c r="F200" s="55">
        <f t="shared" si="32"/>
        <v>16.79</v>
      </c>
      <c r="G200" s="55">
        <f t="shared" si="32"/>
        <v>17.22</v>
      </c>
      <c r="H200" s="55">
        <f t="shared" si="32"/>
        <v>21.27</v>
      </c>
      <c r="I200" s="55">
        <f t="shared" si="32"/>
        <v>50.29</v>
      </c>
      <c r="J200" s="55">
        <f t="shared" si="32"/>
        <v>62.59</v>
      </c>
      <c r="K200" s="55">
        <f t="shared" si="32"/>
        <v>390.24</v>
      </c>
      <c r="L200" s="55">
        <f t="shared" si="32"/>
        <v>508.33</v>
      </c>
      <c r="M200" s="55">
        <f t="shared" si="32"/>
        <v>2.81</v>
      </c>
      <c r="N200" s="55">
        <f t="shared" si="32"/>
        <v>3.74</v>
      </c>
    </row>
    <row r="201" spans="1:14" x14ac:dyDescent="0.3">
      <c r="A201" s="57" t="s">
        <v>7</v>
      </c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</row>
    <row r="202" spans="1:14" x14ac:dyDescent="0.3">
      <c r="A202" s="55" t="s">
        <v>178</v>
      </c>
      <c r="B202" s="58">
        <v>418</v>
      </c>
      <c r="C202" s="58">
        <v>150</v>
      </c>
      <c r="D202" s="58">
        <v>150</v>
      </c>
      <c r="E202" s="55">
        <v>0.75</v>
      </c>
      <c r="F202" s="55">
        <v>0.75</v>
      </c>
      <c r="G202" s="55">
        <v>0</v>
      </c>
      <c r="H202" s="55">
        <v>0</v>
      </c>
      <c r="I202" s="55">
        <v>8.99</v>
      </c>
      <c r="J202" s="55">
        <v>8.99</v>
      </c>
      <c r="K202" s="55">
        <v>61.56</v>
      </c>
      <c r="L202" s="55">
        <v>61.56</v>
      </c>
      <c r="M202" s="55">
        <v>3.24</v>
      </c>
      <c r="N202" s="55">
        <v>3.24</v>
      </c>
    </row>
    <row r="203" spans="1:14" x14ac:dyDescent="0.3">
      <c r="A203" s="55" t="s">
        <v>366</v>
      </c>
      <c r="B203" s="55">
        <v>386</v>
      </c>
      <c r="C203" s="55">
        <v>85</v>
      </c>
      <c r="D203" s="55">
        <v>85</v>
      </c>
      <c r="E203" s="55">
        <v>1.44</v>
      </c>
      <c r="F203" s="55">
        <v>1.44</v>
      </c>
      <c r="G203" s="55">
        <v>0.17</v>
      </c>
      <c r="H203" s="55">
        <v>0.17</v>
      </c>
      <c r="I203" s="55">
        <v>6.88</v>
      </c>
      <c r="J203" s="55">
        <v>6.88</v>
      </c>
      <c r="K203" s="55">
        <v>32.130000000000003</v>
      </c>
      <c r="L203" s="55">
        <v>32.130000000000003</v>
      </c>
      <c r="M203" s="55">
        <v>51</v>
      </c>
      <c r="N203" s="55">
        <v>51</v>
      </c>
    </row>
    <row r="204" spans="1:14" x14ac:dyDescent="0.3">
      <c r="A204" s="58" t="s">
        <v>113</v>
      </c>
      <c r="B204" s="55"/>
      <c r="C204" s="55"/>
      <c r="D204" s="55"/>
      <c r="E204" s="55">
        <f>E202+E203</f>
        <v>2.19</v>
      </c>
      <c r="F204" s="55">
        <f t="shared" ref="F204:N204" si="33">F202+F203</f>
        <v>2.19</v>
      </c>
      <c r="G204" s="55">
        <f t="shared" si="33"/>
        <v>0.17</v>
      </c>
      <c r="H204" s="55">
        <f t="shared" si="33"/>
        <v>0.17</v>
      </c>
      <c r="I204" s="55">
        <f t="shared" si="33"/>
        <v>15.870000000000001</v>
      </c>
      <c r="J204" s="55">
        <f t="shared" si="33"/>
        <v>15.870000000000001</v>
      </c>
      <c r="K204" s="55">
        <f t="shared" si="33"/>
        <v>93.69</v>
      </c>
      <c r="L204" s="55">
        <f t="shared" si="33"/>
        <v>93.69</v>
      </c>
      <c r="M204" s="55">
        <f t="shared" si="33"/>
        <v>54.24</v>
      </c>
      <c r="N204" s="55">
        <f t="shared" si="33"/>
        <v>54.24</v>
      </c>
    </row>
    <row r="205" spans="1:14" x14ac:dyDescent="0.3">
      <c r="A205" s="57" t="s">
        <v>8</v>
      </c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</row>
    <row r="206" spans="1:14" x14ac:dyDescent="0.3">
      <c r="A206" s="70" t="s">
        <v>59</v>
      </c>
      <c r="B206" s="55">
        <v>34</v>
      </c>
      <c r="C206" s="55">
        <v>40</v>
      </c>
      <c r="D206" s="55">
        <v>60</v>
      </c>
      <c r="E206" s="55">
        <v>0.56999999999999995</v>
      </c>
      <c r="F206" s="55">
        <v>0.87</v>
      </c>
      <c r="G206" s="55">
        <v>2.4300000000000002</v>
      </c>
      <c r="H206" s="55">
        <v>4.05</v>
      </c>
      <c r="I206" s="55">
        <v>3.49</v>
      </c>
      <c r="J206" s="55">
        <v>5.27</v>
      </c>
      <c r="K206" s="55">
        <v>38.200000000000003</v>
      </c>
      <c r="L206" s="55">
        <v>61.07</v>
      </c>
      <c r="M206" s="55">
        <v>3.8</v>
      </c>
      <c r="N206" s="55">
        <v>5.8</v>
      </c>
    </row>
    <row r="207" spans="1:14" ht="37.5" x14ac:dyDescent="0.3">
      <c r="A207" s="61" t="s">
        <v>330</v>
      </c>
      <c r="B207" s="55">
        <v>88</v>
      </c>
      <c r="C207" s="58" t="s">
        <v>157</v>
      </c>
      <c r="D207" s="58" t="s">
        <v>342</v>
      </c>
      <c r="E207" s="55">
        <v>6.35</v>
      </c>
      <c r="F207" s="55">
        <v>8.02</v>
      </c>
      <c r="G207" s="55">
        <v>7.25</v>
      </c>
      <c r="H207" s="55">
        <v>9.6199999999999992</v>
      </c>
      <c r="I207" s="55">
        <v>13.5</v>
      </c>
      <c r="J207" s="55">
        <v>17.899999999999999</v>
      </c>
      <c r="K207" s="55">
        <v>152.63</v>
      </c>
      <c r="L207" s="55">
        <v>190.4</v>
      </c>
      <c r="M207" s="55">
        <v>12.81</v>
      </c>
      <c r="N207" s="55">
        <v>14.39</v>
      </c>
    </row>
    <row r="208" spans="1:14" x14ac:dyDescent="0.3">
      <c r="A208" s="72" t="s">
        <v>44</v>
      </c>
      <c r="B208" s="73">
        <v>315</v>
      </c>
      <c r="C208" s="65">
        <v>160</v>
      </c>
      <c r="D208" s="65">
        <v>190</v>
      </c>
      <c r="E208" s="65">
        <v>4.71</v>
      </c>
      <c r="F208" s="65">
        <v>5.6</v>
      </c>
      <c r="G208" s="65">
        <v>5.45</v>
      </c>
      <c r="H208" s="65">
        <v>6.47</v>
      </c>
      <c r="I208" s="65">
        <v>13.4</v>
      </c>
      <c r="J208" s="65">
        <v>18.399999999999999</v>
      </c>
      <c r="K208" s="65">
        <v>155.19999999999999</v>
      </c>
      <c r="L208" s="65">
        <v>184.35</v>
      </c>
      <c r="M208" s="65">
        <v>40.54</v>
      </c>
      <c r="N208" s="65">
        <v>48.15</v>
      </c>
    </row>
    <row r="209" spans="1:14" x14ac:dyDescent="0.3">
      <c r="A209" s="55" t="s">
        <v>151</v>
      </c>
      <c r="B209" s="58"/>
      <c r="C209" s="58">
        <v>30</v>
      </c>
      <c r="D209" s="58">
        <v>50</v>
      </c>
      <c r="E209" s="55">
        <v>1.91</v>
      </c>
      <c r="F209" s="55">
        <v>3.19</v>
      </c>
      <c r="G209" s="55">
        <v>0.24</v>
      </c>
      <c r="H209" s="55">
        <v>0.4</v>
      </c>
      <c r="I209" s="55">
        <v>12.43</v>
      </c>
      <c r="J209" s="55">
        <v>20.71</v>
      </c>
      <c r="K209" s="55">
        <v>52.61</v>
      </c>
      <c r="L209" s="55">
        <v>87.68</v>
      </c>
      <c r="M209" s="55">
        <v>0</v>
      </c>
      <c r="N209" s="55">
        <v>0</v>
      </c>
    </row>
    <row r="210" spans="1:14" x14ac:dyDescent="0.3">
      <c r="A210" s="55" t="s">
        <v>191</v>
      </c>
      <c r="B210" s="58">
        <v>394</v>
      </c>
      <c r="C210" s="58">
        <v>120</v>
      </c>
      <c r="D210" s="58">
        <v>150</v>
      </c>
      <c r="E210" s="55">
        <v>0.03</v>
      </c>
      <c r="F210" s="55">
        <v>0.04</v>
      </c>
      <c r="G210" s="55"/>
      <c r="H210" s="55"/>
      <c r="I210" s="55">
        <v>11.32</v>
      </c>
      <c r="J210" s="55">
        <v>13.4</v>
      </c>
      <c r="K210" s="55">
        <v>45.42</v>
      </c>
      <c r="L210" s="55">
        <v>53.79</v>
      </c>
      <c r="M210" s="55">
        <v>2.4E-2</v>
      </c>
      <c r="N210" s="55">
        <v>0.03</v>
      </c>
    </row>
    <row r="211" spans="1:14" x14ac:dyDescent="0.3">
      <c r="A211" s="58" t="s">
        <v>113</v>
      </c>
      <c r="B211" s="55"/>
      <c r="C211" s="55"/>
      <c r="D211" s="55"/>
      <c r="E211" s="55">
        <f t="shared" ref="E211:N211" si="34">E210+E209+E208+E207+E206</f>
        <v>13.57</v>
      </c>
      <c r="F211" s="55">
        <f t="shared" si="34"/>
        <v>17.720000000000002</v>
      </c>
      <c r="G211" s="55">
        <f t="shared" si="34"/>
        <v>15.370000000000001</v>
      </c>
      <c r="H211" s="55">
        <f t="shared" si="34"/>
        <v>20.54</v>
      </c>
      <c r="I211" s="55">
        <f t="shared" si="34"/>
        <v>54.14</v>
      </c>
      <c r="J211" s="55">
        <f t="shared" si="34"/>
        <v>75.679999999999993</v>
      </c>
      <c r="K211" s="55">
        <f t="shared" si="34"/>
        <v>444.06</v>
      </c>
      <c r="L211" s="55">
        <f t="shared" si="34"/>
        <v>577.29000000000008</v>
      </c>
      <c r="M211" s="55">
        <f t="shared" si="34"/>
        <v>57.173999999999999</v>
      </c>
      <c r="N211" s="55">
        <f t="shared" si="34"/>
        <v>68.37</v>
      </c>
    </row>
    <row r="212" spans="1:14" x14ac:dyDescent="0.3">
      <c r="A212" s="57" t="s">
        <v>10</v>
      </c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</row>
    <row r="213" spans="1:14" x14ac:dyDescent="0.3">
      <c r="A213" s="55" t="s">
        <v>161</v>
      </c>
      <c r="B213" s="55">
        <v>452</v>
      </c>
      <c r="C213" s="55">
        <v>60</v>
      </c>
      <c r="D213" s="55">
        <v>60</v>
      </c>
      <c r="E213" s="55">
        <v>4.8600000000000003</v>
      </c>
      <c r="F213" s="55">
        <v>4.8600000000000003</v>
      </c>
      <c r="G213" s="55">
        <v>5.3</v>
      </c>
      <c r="H213" s="55">
        <v>5.3</v>
      </c>
      <c r="I213" s="55">
        <v>36.799999999999997</v>
      </c>
      <c r="J213" s="55">
        <v>36.799999999999997</v>
      </c>
      <c r="K213" s="55">
        <v>188.32</v>
      </c>
      <c r="L213" s="55">
        <v>188.32</v>
      </c>
      <c r="M213" s="55">
        <v>0.15</v>
      </c>
      <c r="N213" s="55">
        <v>0.15</v>
      </c>
    </row>
    <row r="214" spans="1:14" x14ac:dyDescent="0.3">
      <c r="A214" s="55" t="s">
        <v>368</v>
      </c>
      <c r="B214" s="58">
        <v>420</v>
      </c>
      <c r="C214" s="58">
        <v>150</v>
      </c>
      <c r="D214" s="58">
        <v>200</v>
      </c>
      <c r="E214" s="55">
        <v>3.9</v>
      </c>
      <c r="F214" s="55">
        <v>5.2</v>
      </c>
      <c r="G214" s="55">
        <v>4.2</v>
      </c>
      <c r="H214" s="55">
        <v>5</v>
      </c>
      <c r="I214" s="55">
        <v>6</v>
      </c>
      <c r="J214" s="55">
        <v>8</v>
      </c>
      <c r="K214" s="55">
        <v>66.150000000000006</v>
      </c>
      <c r="L214" s="55">
        <v>88.2</v>
      </c>
      <c r="M214" s="55">
        <v>0</v>
      </c>
      <c r="N214" s="55">
        <v>0</v>
      </c>
    </row>
    <row r="215" spans="1:14" x14ac:dyDescent="0.3">
      <c r="A215" s="58" t="s">
        <v>113</v>
      </c>
      <c r="B215" s="55"/>
      <c r="C215" s="55"/>
      <c r="D215" s="55"/>
      <c r="E215" s="55">
        <f t="shared" ref="E215:N215" si="35">E214+E213</f>
        <v>8.76</v>
      </c>
      <c r="F215" s="55">
        <f t="shared" si="35"/>
        <v>10.06</v>
      </c>
      <c r="G215" s="55">
        <f t="shared" si="35"/>
        <v>9.5</v>
      </c>
      <c r="H215" s="55">
        <f t="shared" si="35"/>
        <v>10.3</v>
      </c>
      <c r="I215" s="55">
        <f t="shared" si="35"/>
        <v>42.8</v>
      </c>
      <c r="J215" s="55">
        <f t="shared" si="35"/>
        <v>44.8</v>
      </c>
      <c r="K215" s="55">
        <f t="shared" si="35"/>
        <v>254.47</v>
      </c>
      <c r="L215" s="55">
        <f t="shared" si="35"/>
        <v>276.52</v>
      </c>
      <c r="M215" s="55">
        <f t="shared" si="35"/>
        <v>0.15</v>
      </c>
      <c r="N215" s="55">
        <f t="shared" si="35"/>
        <v>0.15</v>
      </c>
    </row>
    <row r="216" spans="1:14" s="67" customFormat="1" x14ac:dyDescent="0.3">
      <c r="A216" s="59" t="s">
        <v>165</v>
      </c>
      <c r="B216" s="59"/>
      <c r="C216" s="59"/>
      <c r="D216" s="59"/>
      <c r="E216" s="59">
        <f t="shared" ref="E216:N216" si="36">E215+E211+E204+E200</f>
        <v>37.86</v>
      </c>
      <c r="F216" s="59">
        <f t="shared" si="36"/>
        <v>46.760000000000005</v>
      </c>
      <c r="G216" s="59">
        <f t="shared" si="36"/>
        <v>42.260000000000005</v>
      </c>
      <c r="H216" s="59">
        <f t="shared" si="36"/>
        <v>52.28</v>
      </c>
      <c r="I216" s="59">
        <f t="shared" si="36"/>
        <v>163.1</v>
      </c>
      <c r="J216" s="59">
        <f t="shared" si="36"/>
        <v>198.94</v>
      </c>
      <c r="K216" s="59">
        <f t="shared" si="36"/>
        <v>1182.46</v>
      </c>
      <c r="L216" s="59">
        <f t="shared" si="36"/>
        <v>1455.83</v>
      </c>
      <c r="M216" s="59">
        <f t="shared" si="36"/>
        <v>114.374</v>
      </c>
      <c r="N216" s="59">
        <f t="shared" si="36"/>
        <v>126.50000000000001</v>
      </c>
    </row>
    <row r="217" spans="1:14" x14ac:dyDescent="0.3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</row>
    <row r="218" spans="1:14" x14ac:dyDescent="0.3">
      <c r="A218" s="57" t="s">
        <v>446</v>
      </c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</row>
    <row r="219" spans="1:14" x14ac:dyDescent="0.3">
      <c r="A219" s="57" t="s">
        <v>0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</row>
    <row r="220" spans="1:14" x14ac:dyDescent="0.3">
      <c r="A220" s="55" t="s">
        <v>285</v>
      </c>
      <c r="B220" s="55">
        <v>101</v>
      </c>
      <c r="C220" s="55">
        <v>150</v>
      </c>
      <c r="D220" s="55">
        <v>180</v>
      </c>
      <c r="E220" s="55">
        <v>3.41</v>
      </c>
      <c r="F220" s="55">
        <v>4.0599999999999996</v>
      </c>
      <c r="G220" s="55">
        <v>5.41</v>
      </c>
      <c r="H220" s="55">
        <v>5.7</v>
      </c>
      <c r="I220" s="55">
        <v>12.52</v>
      </c>
      <c r="J220" s="55">
        <v>15.02</v>
      </c>
      <c r="K220" s="55">
        <v>115.89</v>
      </c>
      <c r="L220" s="55">
        <v>139.06</v>
      </c>
      <c r="M220" s="55">
        <v>1.36</v>
      </c>
      <c r="N220" s="55">
        <v>1.63</v>
      </c>
    </row>
    <row r="221" spans="1:14" x14ac:dyDescent="0.3">
      <c r="A221" s="55" t="s">
        <v>5</v>
      </c>
      <c r="B221" s="55">
        <v>413</v>
      </c>
      <c r="C221" s="58">
        <v>150</v>
      </c>
      <c r="D221" s="58">
        <v>200</v>
      </c>
      <c r="E221" s="55">
        <v>2.0299999999999998</v>
      </c>
      <c r="F221" s="55">
        <v>2.71</v>
      </c>
      <c r="G221" s="55">
        <v>2.3199999999999998</v>
      </c>
      <c r="H221" s="55">
        <v>3.1</v>
      </c>
      <c r="I221" s="55">
        <v>12.18</v>
      </c>
      <c r="J221" s="55">
        <v>16.239999999999998</v>
      </c>
      <c r="K221" s="55">
        <v>79.23</v>
      </c>
      <c r="L221" s="55">
        <v>105.65</v>
      </c>
      <c r="M221" s="55">
        <v>0.94</v>
      </c>
      <c r="N221" s="55">
        <v>1.26</v>
      </c>
    </row>
    <row r="222" spans="1:14" x14ac:dyDescent="0.3">
      <c r="A222" s="55" t="s">
        <v>26</v>
      </c>
      <c r="B222" s="58">
        <v>2</v>
      </c>
      <c r="C222" s="60" t="s">
        <v>202</v>
      </c>
      <c r="D222" s="60" t="s">
        <v>203</v>
      </c>
      <c r="E222" s="55">
        <v>2.4700000000000002</v>
      </c>
      <c r="F222" s="55">
        <v>3.28</v>
      </c>
      <c r="G222" s="55">
        <v>3.5</v>
      </c>
      <c r="H222" s="55">
        <v>3.7</v>
      </c>
      <c r="I222" s="55">
        <v>24.29</v>
      </c>
      <c r="J222" s="55">
        <v>31.57</v>
      </c>
      <c r="K222" s="55">
        <v>128.12</v>
      </c>
      <c r="L222" s="55">
        <v>144.13</v>
      </c>
      <c r="M222" s="55">
        <v>7.0000000000000007E-2</v>
      </c>
      <c r="N222" s="55">
        <v>0.1</v>
      </c>
    </row>
    <row r="223" spans="1:14" x14ac:dyDescent="0.3">
      <c r="A223" s="58" t="s">
        <v>113</v>
      </c>
      <c r="B223" s="55"/>
      <c r="C223" s="55"/>
      <c r="D223" s="55"/>
      <c r="E223" s="55">
        <f t="shared" ref="E223:N223" si="37">E222+E221+E220</f>
        <v>7.91</v>
      </c>
      <c r="F223" s="55">
        <f t="shared" si="37"/>
        <v>10.050000000000001</v>
      </c>
      <c r="G223" s="55">
        <f t="shared" si="37"/>
        <v>11.23</v>
      </c>
      <c r="H223" s="55">
        <f t="shared" si="37"/>
        <v>12.5</v>
      </c>
      <c r="I223" s="55">
        <f t="shared" si="37"/>
        <v>48.989999999999995</v>
      </c>
      <c r="J223" s="55">
        <f t="shared" si="37"/>
        <v>62.83</v>
      </c>
      <c r="K223" s="55">
        <f t="shared" si="37"/>
        <v>323.24</v>
      </c>
      <c r="L223" s="55">
        <f t="shared" si="37"/>
        <v>388.84000000000003</v>
      </c>
      <c r="M223" s="55">
        <f t="shared" si="37"/>
        <v>2.37</v>
      </c>
      <c r="N223" s="55">
        <f t="shared" si="37"/>
        <v>2.99</v>
      </c>
    </row>
    <row r="224" spans="1:14" x14ac:dyDescent="0.3">
      <c r="A224" s="57" t="s">
        <v>7</v>
      </c>
      <c r="B224" s="55"/>
      <c r="C224" s="58"/>
      <c r="D224" s="58"/>
      <c r="E224" s="55"/>
      <c r="F224" s="55"/>
      <c r="G224" s="55"/>
      <c r="H224" s="55"/>
      <c r="I224" s="55"/>
      <c r="J224" s="55"/>
      <c r="K224" s="55"/>
      <c r="L224" s="55"/>
      <c r="M224" s="55"/>
      <c r="N224" s="55"/>
    </row>
    <row r="225" spans="1:14" x14ac:dyDescent="0.3">
      <c r="A225" s="55" t="s">
        <v>368</v>
      </c>
      <c r="B225" s="55">
        <v>420</v>
      </c>
      <c r="C225" s="58">
        <v>120</v>
      </c>
      <c r="D225" s="58">
        <v>150</v>
      </c>
      <c r="E225" s="55">
        <v>3.12</v>
      </c>
      <c r="F225" s="55">
        <v>3.9</v>
      </c>
      <c r="G225" s="55">
        <v>2.69</v>
      </c>
      <c r="H225" s="55">
        <v>3.37</v>
      </c>
      <c r="I225" s="55">
        <v>4.53</v>
      </c>
      <c r="J225" s="55">
        <v>5.67</v>
      </c>
      <c r="K225" s="55">
        <v>52.72</v>
      </c>
      <c r="L225" s="55">
        <v>65.900000000000006</v>
      </c>
      <c r="M225" s="55">
        <v>0.3</v>
      </c>
      <c r="N225" s="55">
        <v>0.4</v>
      </c>
    </row>
    <row r="226" spans="1:14" x14ac:dyDescent="0.3">
      <c r="A226" s="55" t="s">
        <v>366</v>
      </c>
      <c r="B226" s="55">
        <v>386</v>
      </c>
      <c r="C226" s="55">
        <v>85</v>
      </c>
      <c r="D226" s="55">
        <v>85</v>
      </c>
      <c r="E226" s="55">
        <v>1.2</v>
      </c>
      <c r="F226" s="55">
        <v>1.2</v>
      </c>
      <c r="G226" s="55">
        <v>0.12</v>
      </c>
      <c r="H226" s="55">
        <v>0.12</v>
      </c>
      <c r="I226" s="55">
        <v>5.18</v>
      </c>
      <c r="J226" s="55">
        <v>5.18</v>
      </c>
      <c r="K226" s="55">
        <v>21.77</v>
      </c>
      <c r="L226" s="55">
        <v>21.77</v>
      </c>
      <c r="M226" s="55">
        <v>0.1</v>
      </c>
      <c r="N226" s="55">
        <v>0.1</v>
      </c>
    </row>
    <row r="227" spans="1:14" x14ac:dyDescent="0.3">
      <c r="A227" s="58" t="s">
        <v>113</v>
      </c>
      <c r="B227" s="55"/>
      <c r="C227" s="55"/>
      <c r="D227" s="55"/>
      <c r="E227" s="55">
        <f t="shared" ref="E227:N227" si="38">E226+E225</f>
        <v>4.32</v>
      </c>
      <c r="F227" s="55">
        <f t="shared" si="38"/>
        <v>5.0999999999999996</v>
      </c>
      <c r="G227" s="55">
        <f t="shared" si="38"/>
        <v>2.81</v>
      </c>
      <c r="H227" s="55">
        <f t="shared" si="38"/>
        <v>3.49</v>
      </c>
      <c r="I227" s="55">
        <f t="shared" si="38"/>
        <v>9.7100000000000009</v>
      </c>
      <c r="J227" s="55">
        <f t="shared" si="38"/>
        <v>10.85</v>
      </c>
      <c r="K227" s="55">
        <f t="shared" si="38"/>
        <v>74.489999999999995</v>
      </c>
      <c r="L227" s="55">
        <f t="shared" si="38"/>
        <v>87.67</v>
      </c>
      <c r="M227" s="55">
        <f t="shared" si="38"/>
        <v>0.4</v>
      </c>
      <c r="N227" s="55">
        <f t="shared" si="38"/>
        <v>0.5</v>
      </c>
    </row>
    <row r="228" spans="1:14" x14ac:dyDescent="0.3">
      <c r="A228" s="57" t="s">
        <v>8</v>
      </c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</row>
    <row r="229" spans="1:14" x14ac:dyDescent="0.3">
      <c r="A229" s="55" t="s">
        <v>449</v>
      </c>
      <c r="B229" s="55">
        <v>15</v>
      </c>
      <c r="C229" s="55">
        <v>40</v>
      </c>
      <c r="D229" s="55">
        <v>60</v>
      </c>
      <c r="E229" s="55">
        <v>0.32</v>
      </c>
      <c r="F229" s="55">
        <v>0.48</v>
      </c>
      <c r="G229" s="55">
        <v>0.04</v>
      </c>
      <c r="H229" s="55">
        <v>0.06</v>
      </c>
      <c r="I229" s="55">
        <v>1.04</v>
      </c>
      <c r="J229" s="55">
        <v>1.56</v>
      </c>
      <c r="K229" s="55">
        <v>5.8</v>
      </c>
      <c r="L229" s="55">
        <v>8.6999999999999993</v>
      </c>
      <c r="M229" s="55">
        <v>1.72</v>
      </c>
      <c r="N229" s="55">
        <v>2.61</v>
      </c>
    </row>
    <row r="230" spans="1:14" ht="37.5" x14ac:dyDescent="0.3">
      <c r="A230" s="61" t="s">
        <v>204</v>
      </c>
      <c r="B230" s="52">
        <v>73</v>
      </c>
      <c r="C230" s="58" t="s">
        <v>157</v>
      </c>
      <c r="D230" s="58" t="s">
        <v>342</v>
      </c>
      <c r="E230" s="55">
        <v>4.4800000000000004</v>
      </c>
      <c r="F230" s="55">
        <v>6.14</v>
      </c>
      <c r="G230" s="55">
        <v>7.09</v>
      </c>
      <c r="H230" s="55">
        <v>9.58</v>
      </c>
      <c r="I230" s="55">
        <v>6.82</v>
      </c>
      <c r="J230" s="55">
        <v>7.53</v>
      </c>
      <c r="K230" s="55">
        <v>109</v>
      </c>
      <c r="L230" s="55">
        <v>140.9</v>
      </c>
      <c r="M230" s="55">
        <v>21.86</v>
      </c>
      <c r="N230" s="55">
        <v>24.21</v>
      </c>
    </row>
    <row r="231" spans="1:14" x14ac:dyDescent="0.3">
      <c r="A231" s="62" t="s">
        <v>134</v>
      </c>
      <c r="B231" s="55">
        <v>339</v>
      </c>
      <c r="C231" s="63">
        <v>100</v>
      </c>
      <c r="D231" s="58">
        <v>130</v>
      </c>
      <c r="E231" s="55">
        <v>2.2799999999999998</v>
      </c>
      <c r="F231" s="55">
        <v>2.96</v>
      </c>
      <c r="G231" s="55">
        <v>3.77</v>
      </c>
      <c r="H231" s="55">
        <v>4.72</v>
      </c>
      <c r="I231" s="55">
        <v>13.92</v>
      </c>
      <c r="J231" s="55">
        <v>18.09</v>
      </c>
      <c r="K231" s="55">
        <v>104.96</v>
      </c>
      <c r="L231" s="55">
        <v>128.30000000000001</v>
      </c>
      <c r="M231" s="55">
        <v>18.2</v>
      </c>
      <c r="N231" s="55">
        <v>21.87</v>
      </c>
    </row>
    <row r="232" spans="1:14" x14ac:dyDescent="0.3">
      <c r="A232" s="74" t="s">
        <v>287</v>
      </c>
      <c r="B232" s="55">
        <v>272</v>
      </c>
      <c r="C232" s="63">
        <v>60</v>
      </c>
      <c r="D232" s="58">
        <v>75</v>
      </c>
      <c r="E232" s="55">
        <v>10</v>
      </c>
      <c r="F232" s="55">
        <v>12.5</v>
      </c>
      <c r="G232" s="55">
        <v>4.3</v>
      </c>
      <c r="H232" s="55">
        <v>5.0999999999999996</v>
      </c>
      <c r="I232" s="55">
        <v>6.95</v>
      </c>
      <c r="J232" s="55">
        <v>8.68</v>
      </c>
      <c r="K232" s="55">
        <v>91.51</v>
      </c>
      <c r="L232" s="55">
        <v>114.38</v>
      </c>
      <c r="M232" s="55">
        <v>2.04</v>
      </c>
      <c r="N232" s="55">
        <v>2.5</v>
      </c>
    </row>
    <row r="233" spans="1:14" x14ac:dyDescent="0.3">
      <c r="A233" s="55" t="s">
        <v>151</v>
      </c>
      <c r="B233" s="58"/>
      <c r="C233" s="58">
        <v>30</v>
      </c>
      <c r="D233" s="58">
        <v>50</v>
      </c>
      <c r="E233" s="55">
        <v>1.91</v>
      </c>
      <c r="F233" s="55">
        <v>3.19</v>
      </c>
      <c r="G233" s="55">
        <v>0.24</v>
      </c>
      <c r="H233" s="55">
        <v>0.4</v>
      </c>
      <c r="I233" s="55">
        <v>12.43</v>
      </c>
      <c r="J233" s="55">
        <v>20.71</v>
      </c>
      <c r="K233" s="55">
        <v>52.61</v>
      </c>
      <c r="L233" s="55">
        <v>87.68</v>
      </c>
      <c r="M233" s="55">
        <v>0</v>
      </c>
      <c r="N233" s="55">
        <v>0</v>
      </c>
    </row>
    <row r="234" spans="1:14" x14ac:dyDescent="0.3">
      <c r="A234" s="55" t="s">
        <v>53</v>
      </c>
      <c r="B234" s="55">
        <v>390</v>
      </c>
      <c r="C234" s="58">
        <v>120</v>
      </c>
      <c r="D234" s="58">
        <v>150</v>
      </c>
      <c r="E234" s="55">
        <v>0.17</v>
      </c>
      <c r="F234" s="55">
        <v>0.21</v>
      </c>
      <c r="G234" s="55">
        <v>0.05</v>
      </c>
      <c r="H234" s="55">
        <v>0.06</v>
      </c>
      <c r="I234" s="55">
        <v>15.13</v>
      </c>
      <c r="J234" s="55">
        <v>18.920000000000002</v>
      </c>
      <c r="K234" s="55">
        <v>51.7</v>
      </c>
      <c r="L234" s="55">
        <v>64.62</v>
      </c>
      <c r="M234" s="55">
        <v>1.76</v>
      </c>
      <c r="N234" s="55">
        <v>2.21</v>
      </c>
    </row>
    <row r="235" spans="1:14" x14ac:dyDescent="0.3">
      <c r="A235" s="58" t="s">
        <v>113</v>
      </c>
      <c r="B235" s="55"/>
      <c r="C235" s="55"/>
      <c r="D235" s="55"/>
      <c r="E235" s="55">
        <f t="shared" ref="E235:N235" si="39">E234+E233+E232+E231+E230+E229</f>
        <v>19.16</v>
      </c>
      <c r="F235" s="55">
        <f t="shared" si="39"/>
        <v>25.48</v>
      </c>
      <c r="G235" s="55">
        <f t="shared" si="39"/>
        <v>15.489999999999998</v>
      </c>
      <c r="H235" s="55">
        <f t="shared" si="39"/>
        <v>19.919999999999998</v>
      </c>
      <c r="I235" s="55">
        <f t="shared" si="39"/>
        <v>56.290000000000006</v>
      </c>
      <c r="J235" s="55">
        <f t="shared" si="39"/>
        <v>75.490000000000009</v>
      </c>
      <c r="K235" s="55">
        <f t="shared" si="39"/>
        <v>415.58</v>
      </c>
      <c r="L235" s="55">
        <f t="shared" si="39"/>
        <v>544.58000000000004</v>
      </c>
      <c r="M235" s="55">
        <f t="shared" si="39"/>
        <v>45.58</v>
      </c>
      <c r="N235" s="55">
        <f t="shared" si="39"/>
        <v>53.400000000000006</v>
      </c>
    </row>
    <row r="236" spans="1:14" x14ac:dyDescent="0.3">
      <c r="A236" s="57" t="s">
        <v>10</v>
      </c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</row>
    <row r="237" spans="1:14" x14ac:dyDescent="0.3">
      <c r="A237" s="55" t="s">
        <v>232</v>
      </c>
      <c r="B237" s="58">
        <v>432</v>
      </c>
      <c r="C237" s="58" t="s">
        <v>258</v>
      </c>
      <c r="D237" s="58" t="s">
        <v>233</v>
      </c>
      <c r="E237" s="55">
        <v>5.4</v>
      </c>
      <c r="F237" s="55">
        <v>8.1</v>
      </c>
      <c r="G237" s="55">
        <v>4.95</v>
      </c>
      <c r="H237" s="55">
        <v>7.43</v>
      </c>
      <c r="I237" s="55">
        <v>39.26</v>
      </c>
      <c r="J237" s="55">
        <v>54.4</v>
      </c>
      <c r="K237" s="55">
        <v>240.8</v>
      </c>
      <c r="L237" s="55">
        <v>289.58</v>
      </c>
      <c r="M237" s="55">
        <v>0.44</v>
      </c>
      <c r="N237" s="55">
        <v>0.66</v>
      </c>
    </row>
    <row r="238" spans="1:14" x14ac:dyDescent="0.3">
      <c r="A238" s="55" t="s">
        <v>55</v>
      </c>
      <c r="B238" s="58">
        <v>411</v>
      </c>
      <c r="C238" s="58">
        <v>150</v>
      </c>
      <c r="D238" s="58">
        <v>200</v>
      </c>
      <c r="E238" s="55">
        <v>0.01</v>
      </c>
      <c r="F238" s="55">
        <v>0.01</v>
      </c>
      <c r="G238" s="55">
        <v>0</v>
      </c>
      <c r="H238" s="55">
        <v>0</v>
      </c>
      <c r="I238" s="55">
        <v>0.02</v>
      </c>
      <c r="J238" s="55">
        <v>0.03</v>
      </c>
      <c r="K238" s="55">
        <v>0.06</v>
      </c>
      <c r="L238" s="55">
        <v>0.09</v>
      </c>
      <c r="M238" s="55">
        <v>0.04</v>
      </c>
      <c r="N238" s="55">
        <v>0.05</v>
      </c>
    </row>
    <row r="239" spans="1:14" x14ac:dyDescent="0.3">
      <c r="A239" s="58" t="s">
        <v>113</v>
      </c>
      <c r="B239" s="55"/>
      <c r="C239" s="55"/>
      <c r="D239" s="55"/>
      <c r="E239" s="55">
        <f t="shared" ref="E239:N239" si="40">E238+E237</f>
        <v>5.41</v>
      </c>
      <c r="F239" s="55">
        <f t="shared" si="40"/>
        <v>8.11</v>
      </c>
      <c r="G239" s="55">
        <f t="shared" si="40"/>
        <v>4.95</v>
      </c>
      <c r="H239" s="55">
        <f t="shared" si="40"/>
        <v>7.43</v>
      </c>
      <c r="I239" s="55">
        <f t="shared" si="40"/>
        <v>39.28</v>
      </c>
      <c r="J239" s="55">
        <f t="shared" si="40"/>
        <v>54.43</v>
      </c>
      <c r="K239" s="55">
        <f t="shared" si="40"/>
        <v>240.86</v>
      </c>
      <c r="L239" s="55">
        <f t="shared" si="40"/>
        <v>289.66999999999996</v>
      </c>
      <c r="M239" s="55">
        <f t="shared" si="40"/>
        <v>0.48</v>
      </c>
      <c r="N239" s="55">
        <f t="shared" si="40"/>
        <v>0.71000000000000008</v>
      </c>
    </row>
    <row r="240" spans="1:14" x14ac:dyDescent="0.3">
      <c r="A240" s="59" t="s">
        <v>165</v>
      </c>
      <c r="B240" s="59"/>
      <c r="C240" s="59"/>
      <c r="D240" s="59"/>
      <c r="E240" s="59">
        <v>36.799999999999997</v>
      </c>
      <c r="F240" s="59">
        <v>48.740000000000009</v>
      </c>
      <c r="G240" s="59">
        <v>38.479999999999997</v>
      </c>
      <c r="H240" s="59">
        <v>47.34</v>
      </c>
      <c r="I240" s="59">
        <v>154.26999999999998</v>
      </c>
      <c r="J240" s="59">
        <v>203.60000000000002</v>
      </c>
      <c r="K240" s="59">
        <v>1154.17</v>
      </c>
      <c r="L240" s="59">
        <v>1410.76</v>
      </c>
      <c r="M240" s="59">
        <v>48.829999999999991</v>
      </c>
      <c r="N240" s="59">
        <v>57.600000000000009</v>
      </c>
    </row>
    <row r="241" spans="1:14" x14ac:dyDescent="0.3">
      <c r="A241" s="57" t="s">
        <v>447</v>
      </c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</row>
    <row r="242" spans="1:14" x14ac:dyDescent="0.3">
      <c r="A242" s="57" t="s">
        <v>0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</row>
    <row r="243" spans="1:14" ht="37.5" x14ac:dyDescent="0.3">
      <c r="A243" s="64" t="s">
        <v>292</v>
      </c>
      <c r="B243" s="68">
        <v>199</v>
      </c>
      <c r="C243" s="58" t="s">
        <v>195</v>
      </c>
      <c r="D243" s="58" t="s">
        <v>196</v>
      </c>
      <c r="E243" s="55">
        <v>4.17</v>
      </c>
      <c r="F243" s="55">
        <v>5.3</v>
      </c>
      <c r="G243" s="55">
        <v>6.98</v>
      </c>
      <c r="H243" s="55">
        <v>9.3699999999999992</v>
      </c>
      <c r="I243" s="55">
        <v>20.22</v>
      </c>
      <c r="J243" s="55">
        <v>24.26</v>
      </c>
      <c r="K243" s="55">
        <v>145.16999999999999</v>
      </c>
      <c r="L243" s="55">
        <v>189</v>
      </c>
      <c r="M243" s="55">
        <v>1.45</v>
      </c>
      <c r="N243" s="55">
        <v>1.89</v>
      </c>
    </row>
    <row r="244" spans="1:14" x14ac:dyDescent="0.3">
      <c r="A244" s="55" t="s">
        <v>12</v>
      </c>
      <c r="B244" s="58">
        <v>416</v>
      </c>
      <c r="C244" s="58">
        <v>150</v>
      </c>
      <c r="D244" s="58">
        <v>200</v>
      </c>
      <c r="E244" s="55">
        <v>3.06</v>
      </c>
      <c r="F244" s="55">
        <v>4.08</v>
      </c>
      <c r="G244" s="55">
        <v>2.96</v>
      </c>
      <c r="H244" s="55">
        <v>3.94</v>
      </c>
      <c r="I244" s="55">
        <v>12.47</v>
      </c>
      <c r="J244" s="55">
        <v>16.600000000000001</v>
      </c>
      <c r="K244" s="55">
        <v>87.6</v>
      </c>
      <c r="L244" s="55">
        <v>116.8</v>
      </c>
      <c r="M244" s="55">
        <v>1.07</v>
      </c>
      <c r="N244" s="55">
        <v>1.42</v>
      </c>
    </row>
    <row r="245" spans="1:14" x14ac:dyDescent="0.3">
      <c r="A245" s="55" t="s">
        <v>25</v>
      </c>
      <c r="B245" s="58">
        <v>1</v>
      </c>
      <c r="C245" s="60" t="s">
        <v>112</v>
      </c>
      <c r="D245" s="60" t="s">
        <v>260</v>
      </c>
      <c r="E245" s="55">
        <v>2.91</v>
      </c>
      <c r="F245" s="55">
        <v>3.62</v>
      </c>
      <c r="G245" s="55">
        <v>5.88</v>
      </c>
      <c r="H245" s="55">
        <v>5.97</v>
      </c>
      <c r="I245" s="55">
        <v>17.43</v>
      </c>
      <c r="J245" s="55">
        <v>21.8</v>
      </c>
      <c r="K245" s="55">
        <v>143</v>
      </c>
      <c r="L245" s="55">
        <v>164.33</v>
      </c>
      <c r="M245" s="55">
        <v>0</v>
      </c>
      <c r="N245" s="55">
        <v>0</v>
      </c>
    </row>
    <row r="246" spans="1:14" x14ac:dyDescent="0.3">
      <c r="A246" s="58" t="s">
        <v>113</v>
      </c>
      <c r="B246" s="55"/>
      <c r="C246" s="58"/>
      <c r="D246" s="55"/>
      <c r="E246" s="55">
        <f t="shared" ref="E246:N246" si="41">E245+E244+E243</f>
        <v>10.14</v>
      </c>
      <c r="F246" s="55">
        <f t="shared" si="41"/>
        <v>13</v>
      </c>
      <c r="G246" s="55">
        <f t="shared" si="41"/>
        <v>15.82</v>
      </c>
      <c r="H246" s="55">
        <f t="shared" si="41"/>
        <v>19.28</v>
      </c>
      <c r="I246" s="55">
        <f t="shared" si="41"/>
        <v>50.12</v>
      </c>
      <c r="J246" s="55">
        <f t="shared" si="41"/>
        <v>62.660000000000011</v>
      </c>
      <c r="K246" s="55">
        <f t="shared" si="41"/>
        <v>375.77</v>
      </c>
      <c r="L246" s="55">
        <f t="shared" si="41"/>
        <v>470.13</v>
      </c>
      <c r="M246" s="55">
        <f t="shared" si="41"/>
        <v>2.52</v>
      </c>
      <c r="N246" s="55">
        <f t="shared" si="41"/>
        <v>3.3099999999999996</v>
      </c>
    </row>
    <row r="247" spans="1:14" x14ac:dyDescent="0.3">
      <c r="A247" s="57" t="s">
        <v>7</v>
      </c>
      <c r="B247" s="55"/>
      <c r="C247" s="58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</row>
    <row r="248" spans="1:14" x14ac:dyDescent="0.3">
      <c r="A248" s="55" t="s">
        <v>367</v>
      </c>
      <c r="B248" s="58">
        <v>418</v>
      </c>
      <c r="C248" s="58">
        <v>150</v>
      </c>
      <c r="D248" s="58">
        <v>150</v>
      </c>
      <c r="E248" s="55">
        <v>0.75</v>
      </c>
      <c r="F248" s="55">
        <v>0.75</v>
      </c>
      <c r="G248" s="55">
        <v>0</v>
      </c>
      <c r="H248" s="55">
        <v>0</v>
      </c>
      <c r="I248" s="55">
        <v>8.99</v>
      </c>
      <c r="J248" s="55">
        <v>8.99</v>
      </c>
      <c r="K248" s="55">
        <v>61.56</v>
      </c>
      <c r="L248" s="55">
        <v>61.56</v>
      </c>
      <c r="M248" s="55">
        <v>3.24</v>
      </c>
      <c r="N248" s="55">
        <v>3.24</v>
      </c>
    </row>
    <row r="249" spans="1:14" x14ac:dyDescent="0.3">
      <c r="A249" s="55" t="s">
        <v>366</v>
      </c>
      <c r="B249" s="55">
        <v>386</v>
      </c>
      <c r="C249" s="58">
        <v>85</v>
      </c>
      <c r="D249" s="58">
        <v>85</v>
      </c>
      <c r="E249" s="55">
        <v>0.3</v>
      </c>
      <c r="F249" s="55">
        <v>0.3</v>
      </c>
      <c r="G249" s="55">
        <v>0.11</v>
      </c>
      <c r="H249" s="55">
        <v>0.11</v>
      </c>
      <c r="I249" s="55">
        <v>10.31</v>
      </c>
      <c r="J249" s="55">
        <v>10.31</v>
      </c>
      <c r="K249" s="55">
        <v>48.45</v>
      </c>
      <c r="L249" s="55">
        <v>48.45</v>
      </c>
      <c r="M249" s="55">
        <v>4.2</v>
      </c>
      <c r="N249" s="55">
        <v>4.2</v>
      </c>
    </row>
    <row r="250" spans="1:14" x14ac:dyDescent="0.3">
      <c r="A250" s="58" t="s">
        <v>113</v>
      </c>
      <c r="B250" s="55"/>
      <c r="C250" s="58"/>
      <c r="D250" s="55"/>
      <c r="E250" s="55">
        <f>E249+E248</f>
        <v>1.05</v>
      </c>
      <c r="F250" s="55">
        <f t="shared" ref="F250:N250" si="42">F249+F248</f>
        <v>1.05</v>
      </c>
      <c r="G250" s="55">
        <f t="shared" si="42"/>
        <v>0.11</v>
      </c>
      <c r="H250" s="55">
        <f t="shared" si="42"/>
        <v>0.11</v>
      </c>
      <c r="I250" s="55">
        <f t="shared" si="42"/>
        <v>19.3</v>
      </c>
      <c r="J250" s="55">
        <f t="shared" si="42"/>
        <v>19.3</v>
      </c>
      <c r="K250" s="55">
        <f t="shared" si="42"/>
        <v>110.01</v>
      </c>
      <c r="L250" s="55">
        <f t="shared" si="42"/>
        <v>110.01</v>
      </c>
      <c r="M250" s="55">
        <f t="shared" si="42"/>
        <v>7.44</v>
      </c>
      <c r="N250" s="55">
        <f t="shared" si="42"/>
        <v>7.44</v>
      </c>
    </row>
    <row r="251" spans="1:14" x14ac:dyDescent="0.3">
      <c r="A251" s="57" t="s">
        <v>8</v>
      </c>
      <c r="B251" s="55"/>
      <c r="C251" s="58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</row>
    <row r="252" spans="1:14" ht="37.5" x14ac:dyDescent="0.3">
      <c r="A252" s="64" t="s">
        <v>463</v>
      </c>
      <c r="B252" s="55">
        <v>21</v>
      </c>
      <c r="C252" s="58">
        <v>40</v>
      </c>
      <c r="D252" s="55">
        <v>60</v>
      </c>
      <c r="E252" s="55">
        <v>0.56999999999999995</v>
      </c>
      <c r="F252" s="55">
        <v>0.86</v>
      </c>
      <c r="G252" s="55">
        <v>1.81</v>
      </c>
      <c r="H252" s="55">
        <v>2.74</v>
      </c>
      <c r="I252" s="55">
        <v>3.86</v>
      </c>
      <c r="J252" s="55">
        <v>5.23</v>
      </c>
      <c r="K252" s="55">
        <v>37.54</v>
      </c>
      <c r="L252" s="55">
        <v>49.18</v>
      </c>
      <c r="M252" s="55">
        <v>13.21</v>
      </c>
      <c r="N252" s="55">
        <v>19.8</v>
      </c>
    </row>
    <row r="253" spans="1:14" ht="37.5" x14ac:dyDescent="0.3">
      <c r="A253" s="61" t="s">
        <v>245</v>
      </c>
      <c r="B253" s="52">
        <v>87</v>
      </c>
      <c r="C253" s="58" t="s">
        <v>248</v>
      </c>
      <c r="D253" s="58" t="s">
        <v>344</v>
      </c>
      <c r="E253" s="55">
        <v>5.48</v>
      </c>
      <c r="F253" s="55">
        <v>6.11</v>
      </c>
      <c r="G253" s="55">
        <v>4.87</v>
      </c>
      <c r="H253" s="55">
        <v>8.24</v>
      </c>
      <c r="I253" s="55">
        <v>11.87</v>
      </c>
      <c r="J253" s="55">
        <v>17.100000000000001</v>
      </c>
      <c r="K253" s="55">
        <v>117.31</v>
      </c>
      <c r="L253" s="55">
        <v>130.88999999999999</v>
      </c>
      <c r="M253" s="55">
        <v>6.8</v>
      </c>
      <c r="N253" s="55">
        <v>9.1</v>
      </c>
    </row>
    <row r="254" spans="1:14" x14ac:dyDescent="0.3">
      <c r="A254" s="75" t="s">
        <v>60</v>
      </c>
      <c r="B254" s="65">
        <v>321</v>
      </c>
      <c r="C254" s="73">
        <v>160</v>
      </c>
      <c r="D254" s="76">
        <v>190</v>
      </c>
      <c r="E254" s="65">
        <v>11.33</v>
      </c>
      <c r="F254" s="65">
        <v>13.46</v>
      </c>
      <c r="G254" s="65">
        <v>7.92</v>
      </c>
      <c r="H254" s="65">
        <v>9.4</v>
      </c>
      <c r="I254" s="65">
        <v>25.8</v>
      </c>
      <c r="J254" s="65">
        <v>30.69</v>
      </c>
      <c r="K254" s="65">
        <v>244.15</v>
      </c>
      <c r="L254" s="65">
        <v>279</v>
      </c>
      <c r="M254" s="65">
        <v>0.82</v>
      </c>
      <c r="N254" s="65">
        <v>0.99</v>
      </c>
    </row>
    <row r="255" spans="1:14" x14ac:dyDescent="0.3">
      <c r="A255" s="55" t="s">
        <v>151</v>
      </c>
      <c r="B255" s="58"/>
      <c r="C255" s="58">
        <v>30</v>
      </c>
      <c r="D255" s="58">
        <v>50</v>
      </c>
      <c r="E255" s="55">
        <v>1.91</v>
      </c>
      <c r="F255" s="55">
        <v>3.19</v>
      </c>
      <c r="G255" s="55">
        <v>0.24</v>
      </c>
      <c r="H255" s="55">
        <v>0.4</v>
      </c>
      <c r="I255" s="55">
        <v>12.43</v>
      </c>
      <c r="J255" s="55">
        <v>20.71</v>
      </c>
      <c r="K255" s="55">
        <v>52.61</v>
      </c>
      <c r="L255" s="55">
        <v>87.68</v>
      </c>
      <c r="M255" s="55">
        <v>0</v>
      </c>
      <c r="N255" s="55">
        <v>0</v>
      </c>
    </row>
    <row r="256" spans="1:14" x14ac:dyDescent="0.3">
      <c r="A256" s="55" t="s">
        <v>152</v>
      </c>
      <c r="B256" s="55">
        <v>390</v>
      </c>
      <c r="C256" s="58">
        <v>120</v>
      </c>
      <c r="D256" s="55">
        <v>150</v>
      </c>
      <c r="E256" s="55">
        <v>0.03</v>
      </c>
      <c r="F256" s="55">
        <v>0.04</v>
      </c>
      <c r="G256" s="55">
        <v>0</v>
      </c>
      <c r="H256" s="55">
        <v>0</v>
      </c>
      <c r="I256" s="55">
        <v>10.19</v>
      </c>
      <c r="J256" s="55">
        <v>12.74</v>
      </c>
      <c r="K256" s="55">
        <v>41</v>
      </c>
      <c r="L256" s="55">
        <v>51.11</v>
      </c>
      <c r="M256" s="55">
        <v>0.02</v>
      </c>
      <c r="N256" s="55">
        <v>0.03</v>
      </c>
    </row>
    <row r="257" spans="1:14" x14ac:dyDescent="0.3">
      <c r="A257" s="58" t="s">
        <v>113</v>
      </c>
      <c r="B257" s="55"/>
      <c r="C257" s="58"/>
      <c r="D257" s="55"/>
      <c r="E257" s="55">
        <f t="shared" ref="E257:N257" si="43">E256+E255+E254+E253+E252</f>
        <v>19.32</v>
      </c>
      <c r="F257" s="55">
        <f t="shared" si="43"/>
        <v>23.66</v>
      </c>
      <c r="G257" s="55">
        <f t="shared" si="43"/>
        <v>14.840000000000002</v>
      </c>
      <c r="H257" s="55">
        <f t="shared" si="43"/>
        <v>20.78</v>
      </c>
      <c r="I257" s="55">
        <f t="shared" si="43"/>
        <v>64.150000000000006</v>
      </c>
      <c r="J257" s="55">
        <f t="shared" si="43"/>
        <v>86.470000000000013</v>
      </c>
      <c r="K257" s="55">
        <f t="shared" si="43"/>
        <v>492.61</v>
      </c>
      <c r="L257" s="55">
        <f t="shared" si="43"/>
        <v>597.86</v>
      </c>
      <c r="M257" s="55">
        <f t="shared" si="43"/>
        <v>20.85</v>
      </c>
      <c r="N257" s="55">
        <f t="shared" si="43"/>
        <v>29.92</v>
      </c>
    </row>
    <row r="258" spans="1:14" x14ac:dyDescent="0.3">
      <c r="A258" s="57" t="s">
        <v>10</v>
      </c>
      <c r="B258" s="55"/>
      <c r="C258" s="58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</row>
    <row r="259" spans="1:14" x14ac:dyDescent="0.3">
      <c r="A259" s="55" t="s">
        <v>13</v>
      </c>
      <c r="B259" s="58"/>
      <c r="C259" s="58">
        <v>25</v>
      </c>
      <c r="D259" s="58">
        <v>50</v>
      </c>
      <c r="E259" s="55">
        <v>0.64</v>
      </c>
      <c r="F259" s="55">
        <v>1.29</v>
      </c>
      <c r="G259" s="55">
        <v>0.56000000000000005</v>
      </c>
      <c r="H259" s="55">
        <v>1.1299999999999999</v>
      </c>
      <c r="I259" s="55">
        <v>14.24</v>
      </c>
      <c r="J259" s="55">
        <v>28.48</v>
      </c>
      <c r="K259" s="55">
        <v>69.260000000000005</v>
      </c>
      <c r="L259" s="55">
        <v>138.52000000000001</v>
      </c>
      <c r="M259" s="55">
        <v>0.13</v>
      </c>
      <c r="N259" s="55">
        <v>0.26</v>
      </c>
    </row>
    <row r="260" spans="1:14" x14ac:dyDescent="0.3">
      <c r="A260" s="55" t="s">
        <v>369</v>
      </c>
      <c r="B260" s="55">
        <v>420</v>
      </c>
      <c r="C260" s="58">
        <v>200</v>
      </c>
      <c r="D260" s="55">
        <v>200</v>
      </c>
      <c r="E260" s="55">
        <v>5.2</v>
      </c>
      <c r="F260" s="55">
        <v>5.2</v>
      </c>
      <c r="G260" s="55">
        <v>5</v>
      </c>
      <c r="H260" s="55">
        <v>5</v>
      </c>
      <c r="I260" s="55">
        <v>8</v>
      </c>
      <c r="J260" s="55">
        <v>8</v>
      </c>
      <c r="K260" s="55">
        <v>88.2</v>
      </c>
      <c r="L260" s="55">
        <v>88.2</v>
      </c>
      <c r="M260" s="55">
        <v>0</v>
      </c>
      <c r="N260" s="55">
        <v>0</v>
      </c>
    </row>
    <row r="261" spans="1:14" x14ac:dyDescent="0.3">
      <c r="A261" s="58" t="s">
        <v>113</v>
      </c>
      <c r="B261" s="55"/>
      <c r="C261" s="58"/>
      <c r="D261" s="55"/>
      <c r="E261" s="55">
        <f t="shared" ref="E261:N261" si="44">E260+E259</f>
        <v>5.84</v>
      </c>
      <c r="F261" s="55">
        <f t="shared" si="44"/>
        <v>6.49</v>
      </c>
      <c r="G261" s="55">
        <f t="shared" si="44"/>
        <v>5.5600000000000005</v>
      </c>
      <c r="H261" s="55">
        <f t="shared" si="44"/>
        <v>6.13</v>
      </c>
      <c r="I261" s="55">
        <f t="shared" si="44"/>
        <v>22.240000000000002</v>
      </c>
      <c r="J261" s="55">
        <f t="shared" si="44"/>
        <v>36.480000000000004</v>
      </c>
      <c r="K261" s="55">
        <f t="shared" si="44"/>
        <v>157.46</v>
      </c>
      <c r="L261" s="55">
        <f t="shared" si="44"/>
        <v>226.72000000000003</v>
      </c>
      <c r="M261" s="55">
        <f t="shared" si="44"/>
        <v>0.13</v>
      </c>
      <c r="N261" s="55">
        <f t="shared" si="44"/>
        <v>0.26</v>
      </c>
    </row>
    <row r="262" spans="1:14" x14ac:dyDescent="0.3">
      <c r="A262" s="59" t="s">
        <v>165</v>
      </c>
      <c r="B262" s="59"/>
      <c r="C262" s="66"/>
      <c r="D262" s="59"/>
      <c r="E262" s="59">
        <f t="shared" ref="E262:N262" si="45">E261+E257+E250+E246</f>
        <v>36.35</v>
      </c>
      <c r="F262" s="59">
        <f t="shared" si="45"/>
        <v>44.2</v>
      </c>
      <c r="G262" s="59">
        <f t="shared" si="45"/>
        <v>36.33</v>
      </c>
      <c r="H262" s="59">
        <f t="shared" si="45"/>
        <v>46.3</v>
      </c>
      <c r="I262" s="59">
        <f t="shared" si="45"/>
        <v>155.81</v>
      </c>
      <c r="J262" s="59">
        <f t="shared" si="45"/>
        <v>204.91000000000003</v>
      </c>
      <c r="K262" s="59">
        <f t="shared" si="45"/>
        <v>1135.8499999999999</v>
      </c>
      <c r="L262" s="59">
        <f t="shared" si="45"/>
        <v>1404.72</v>
      </c>
      <c r="M262" s="59">
        <f t="shared" si="45"/>
        <v>30.94</v>
      </c>
      <c r="N262" s="59">
        <f t="shared" si="45"/>
        <v>40.930000000000007</v>
      </c>
    </row>
    <row r="263" spans="1:14" x14ac:dyDescent="0.3">
      <c r="A263" s="57" t="s">
        <v>448</v>
      </c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</row>
    <row r="264" spans="1:14" x14ac:dyDescent="0.3">
      <c r="A264" s="57" t="s">
        <v>0</v>
      </c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</row>
    <row r="265" spans="1:14" x14ac:dyDescent="0.3">
      <c r="A265" s="55" t="s">
        <v>338</v>
      </c>
      <c r="B265" s="55">
        <v>251</v>
      </c>
      <c r="C265" s="58" t="s">
        <v>167</v>
      </c>
      <c r="D265" s="58" t="s">
        <v>198</v>
      </c>
      <c r="E265" s="55">
        <v>8.4</v>
      </c>
      <c r="F265" s="55">
        <v>10.08</v>
      </c>
      <c r="G265" s="55">
        <v>6</v>
      </c>
      <c r="H265" s="55">
        <v>6.5</v>
      </c>
      <c r="I265" s="55">
        <v>17.62</v>
      </c>
      <c r="J265" s="55">
        <v>19.02</v>
      </c>
      <c r="K265" s="55">
        <v>154.15</v>
      </c>
      <c r="L265" s="55">
        <v>188</v>
      </c>
      <c r="M265" s="55">
        <v>0.72</v>
      </c>
      <c r="N265" s="55">
        <v>0.77</v>
      </c>
    </row>
    <row r="266" spans="1:14" x14ac:dyDescent="0.3">
      <c r="A266" s="55" t="s">
        <v>14</v>
      </c>
      <c r="B266" s="58">
        <v>414</v>
      </c>
      <c r="C266" s="58">
        <v>180</v>
      </c>
      <c r="D266" s="58">
        <v>200</v>
      </c>
      <c r="E266" s="55">
        <v>2.52</v>
      </c>
      <c r="F266" s="55">
        <v>2.8</v>
      </c>
      <c r="G266" s="55">
        <v>2.59</v>
      </c>
      <c r="H266" s="55">
        <v>2.87</v>
      </c>
      <c r="I266" s="55">
        <v>13.68</v>
      </c>
      <c r="J266" s="55">
        <v>15.2</v>
      </c>
      <c r="K266" s="55">
        <v>87.14</v>
      </c>
      <c r="L266" s="55">
        <v>96.82</v>
      </c>
      <c r="M266" s="55">
        <v>1.17</v>
      </c>
      <c r="N266" s="55">
        <v>1.75</v>
      </c>
    </row>
    <row r="267" spans="1:14" x14ac:dyDescent="0.3">
      <c r="A267" s="55" t="s">
        <v>175</v>
      </c>
      <c r="B267" s="58">
        <v>3</v>
      </c>
      <c r="C267" s="60" t="s">
        <v>176</v>
      </c>
      <c r="D267" s="60" t="s">
        <v>177</v>
      </c>
      <c r="E267" s="55">
        <v>5.8</v>
      </c>
      <c r="F267" s="55">
        <v>7.89</v>
      </c>
      <c r="G267" s="55">
        <v>6.67</v>
      </c>
      <c r="H267" s="55">
        <v>8.1</v>
      </c>
      <c r="I267" s="55">
        <v>19.649999999999999</v>
      </c>
      <c r="J267" s="55">
        <v>24.64</v>
      </c>
      <c r="K267" s="55">
        <v>143.62</v>
      </c>
      <c r="L267" s="55">
        <v>182.71</v>
      </c>
      <c r="M267" s="55">
        <v>0.02</v>
      </c>
      <c r="N267" s="55">
        <v>0.04</v>
      </c>
    </row>
    <row r="268" spans="1:14" x14ac:dyDescent="0.3">
      <c r="A268" s="58" t="s">
        <v>113</v>
      </c>
      <c r="B268" s="55"/>
      <c r="C268" s="58"/>
      <c r="D268" s="55"/>
      <c r="E268" s="55">
        <f t="shared" ref="E268:N268" si="46">E267+E266+E265</f>
        <v>16.72</v>
      </c>
      <c r="F268" s="55">
        <f t="shared" si="46"/>
        <v>20.77</v>
      </c>
      <c r="G268" s="55">
        <f t="shared" si="46"/>
        <v>15.26</v>
      </c>
      <c r="H268" s="55">
        <f t="shared" si="46"/>
        <v>17.47</v>
      </c>
      <c r="I268" s="55">
        <f t="shared" si="46"/>
        <v>50.95</v>
      </c>
      <c r="J268" s="55">
        <f t="shared" si="46"/>
        <v>58.86</v>
      </c>
      <c r="K268" s="55">
        <f t="shared" si="46"/>
        <v>384.90999999999997</v>
      </c>
      <c r="L268" s="55">
        <f t="shared" si="46"/>
        <v>467.53</v>
      </c>
      <c r="M268" s="55">
        <f t="shared" si="46"/>
        <v>1.91</v>
      </c>
      <c r="N268" s="55">
        <f t="shared" si="46"/>
        <v>2.56</v>
      </c>
    </row>
    <row r="269" spans="1:14" x14ac:dyDescent="0.3">
      <c r="A269" s="57" t="s">
        <v>7</v>
      </c>
      <c r="B269" s="55"/>
      <c r="C269" s="58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</row>
    <row r="270" spans="1:14" x14ac:dyDescent="0.3">
      <c r="A270" s="55" t="s">
        <v>367</v>
      </c>
      <c r="B270" s="58">
        <v>418</v>
      </c>
      <c r="C270" s="58">
        <v>150</v>
      </c>
      <c r="D270" s="58">
        <v>150</v>
      </c>
      <c r="E270" s="55">
        <v>0.75</v>
      </c>
      <c r="F270" s="55">
        <v>0.75</v>
      </c>
      <c r="G270" s="55">
        <v>0</v>
      </c>
      <c r="H270" s="55">
        <v>0</v>
      </c>
      <c r="I270" s="55">
        <v>8.99</v>
      </c>
      <c r="J270" s="55">
        <v>8.99</v>
      </c>
      <c r="K270" s="55">
        <v>61.56</v>
      </c>
      <c r="L270" s="55">
        <v>61.56</v>
      </c>
      <c r="M270" s="55">
        <v>3.24</v>
      </c>
      <c r="N270" s="55">
        <v>3.24</v>
      </c>
    </row>
    <row r="271" spans="1:14" x14ac:dyDescent="0.3">
      <c r="A271" s="55" t="s">
        <v>366</v>
      </c>
      <c r="B271" s="55">
        <v>286</v>
      </c>
      <c r="C271" s="58">
        <v>85</v>
      </c>
      <c r="D271" s="58">
        <v>85</v>
      </c>
      <c r="E271" s="55">
        <v>0.3</v>
      </c>
      <c r="F271" s="55">
        <v>0.3</v>
      </c>
      <c r="G271" s="55">
        <v>0.11</v>
      </c>
      <c r="H271" s="55">
        <v>0.11</v>
      </c>
      <c r="I271" s="55">
        <v>10.31</v>
      </c>
      <c r="J271" s="55">
        <v>10.31</v>
      </c>
      <c r="K271" s="55">
        <v>48.45</v>
      </c>
      <c r="L271" s="55">
        <v>48.45</v>
      </c>
      <c r="M271" s="55">
        <v>4.2</v>
      </c>
      <c r="N271" s="55">
        <v>4.2</v>
      </c>
    </row>
    <row r="272" spans="1:14" x14ac:dyDescent="0.3">
      <c r="A272" s="58" t="s">
        <v>113</v>
      </c>
      <c r="B272" s="55"/>
      <c r="C272" s="58"/>
      <c r="D272" s="55"/>
      <c r="E272" s="55">
        <f>E271+E270</f>
        <v>1.05</v>
      </c>
      <c r="F272" s="55">
        <f t="shared" ref="F272:N272" si="47">F271+F270</f>
        <v>1.05</v>
      </c>
      <c r="G272" s="55">
        <f t="shared" si="47"/>
        <v>0.11</v>
      </c>
      <c r="H272" s="55">
        <f t="shared" si="47"/>
        <v>0.11</v>
      </c>
      <c r="I272" s="55">
        <f t="shared" si="47"/>
        <v>19.3</v>
      </c>
      <c r="J272" s="55">
        <f t="shared" si="47"/>
        <v>19.3</v>
      </c>
      <c r="K272" s="55">
        <f t="shared" si="47"/>
        <v>110.01</v>
      </c>
      <c r="L272" s="55">
        <f t="shared" si="47"/>
        <v>110.01</v>
      </c>
      <c r="M272" s="55">
        <f t="shared" si="47"/>
        <v>7.44</v>
      </c>
      <c r="N272" s="55">
        <f t="shared" si="47"/>
        <v>7.44</v>
      </c>
    </row>
    <row r="273" spans="1:14" x14ac:dyDescent="0.3">
      <c r="A273" s="57" t="s">
        <v>8</v>
      </c>
      <c r="B273" s="55"/>
      <c r="C273" s="58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</row>
    <row r="274" spans="1:14" x14ac:dyDescent="0.3">
      <c r="A274" s="70" t="s">
        <v>417</v>
      </c>
      <c r="B274" s="55">
        <v>21</v>
      </c>
      <c r="C274" s="55">
        <v>40</v>
      </c>
      <c r="D274" s="55">
        <v>60</v>
      </c>
      <c r="E274" s="55">
        <v>0.57999999999999996</v>
      </c>
      <c r="F274" s="55">
        <v>0.87</v>
      </c>
      <c r="G274" s="55">
        <v>2.69</v>
      </c>
      <c r="H274" s="55">
        <v>4.04</v>
      </c>
      <c r="I274" s="55">
        <v>3.51</v>
      </c>
      <c r="J274" s="55">
        <v>5.27</v>
      </c>
      <c r="K274" s="55">
        <v>40.71</v>
      </c>
      <c r="L274" s="55">
        <v>61.07</v>
      </c>
      <c r="M274" s="55">
        <v>3.86</v>
      </c>
      <c r="N274" s="55">
        <v>5.8</v>
      </c>
    </row>
    <row r="275" spans="1:14" ht="15" customHeight="1" x14ac:dyDescent="0.3">
      <c r="A275" s="64" t="s">
        <v>441</v>
      </c>
      <c r="B275" s="55">
        <v>86</v>
      </c>
      <c r="C275" s="63" t="s">
        <v>157</v>
      </c>
      <c r="D275" s="58" t="s">
        <v>342</v>
      </c>
      <c r="E275" s="55">
        <v>4.58</v>
      </c>
      <c r="F275" s="55">
        <v>6.18</v>
      </c>
      <c r="G275" s="55">
        <v>8.7799999999999994</v>
      </c>
      <c r="H275" s="55">
        <v>9.75</v>
      </c>
      <c r="I275" s="55">
        <v>12.84</v>
      </c>
      <c r="J275" s="55">
        <v>14.26</v>
      </c>
      <c r="K275" s="55">
        <v>103.91</v>
      </c>
      <c r="L275" s="55">
        <v>115.45</v>
      </c>
      <c r="M275" s="55">
        <v>7.87</v>
      </c>
      <c r="N275" s="55">
        <v>8.82</v>
      </c>
    </row>
    <row r="276" spans="1:14" x14ac:dyDescent="0.3">
      <c r="A276" s="55" t="s">
        <v>358</v>
      </c>
      <c r="B276" s="55">
        <v>290</v>
      </c>
      <c r="C276" s="58">
        <v>160</v>
      </c>
      <c r="D276" s="58">
        <v>190</v>
      </c>
      <c r="E276" s="55">
        <v>15.36</v>
      </c>
      <c r="F276" s="55">
        <v>19.43</v>
      </c>
      <c r="G276" s="55">
        <v>8.58</v>
      </c>
      <c r="H276" s="55">
        <v>10.75</v>
      </c>
      <c r="I276" s="55">
        <v>20.100000000000001</v>
      </c>
      <c r="J276" s="55">
        <v>28.87</v>
      </c>
      <c r="K276" s="55">
        <v>257.60000000000002</v>
      </c>
      <c r="L276" s="55">
        <v>305.89999999999998</v>
      </c>
      <c r="M276" s="55">
        <v>23.92</v>
      </c>
      <c r="N276" s="55">
        <v>28.4</v>
      </c>
    </row>
    <row r="277" spans="1:14" x14ac:dyDescent="0.3">
      <c r="A277" s="55" t="s">
        <v>151</v>
      </c>
      <c r="B277" s="58"/>
      <c r="C277" s="58">
        <v>30</v>
      </c>
      <c r="D277" s="58">
        <v>50</v>
      </c>
      <c r="E277" s="55">
        <v>1.91</v>
      </c>
      <c r="F277" s="55">
        <v>3.19</v>
      </c>
      <c r="G277" s="55">
        <v>0.24</v>
      </c>
      <c r="H277" s="55">
        <v>0.4</v>
      </c>
      <c r="I277" s="55">
        <v>12.43</v>
      </c>
      <c r="J277" s="55">
        <v>20.71</v>
      </c>
      <c r="K277" s="55">
        <v>52.61</v>
      </c>
      <c r="L277" s="55">
        <v>87.68</v>
      </c>
      <c r="M277" s="55">
        <v>0</v>
      </c>
      <c r="N277" s="55">
        <v>0</v>
      </c>
    </row>
    <row r="278" spans="1:14" x14ac:dyDescent="0.3">
      <c r="A278" s="55" t="s">
        <v>191</v>
      </c>
      <c r="B278" s="58">
        <v>394</v>
      </c>
      <c r="C278" s="58">
        <v>120</v>
      </c>
      <c r="D278" s="58">
        <v>150</v>
      </c>
      <c r="E278" s="55">
        <v>0.03</v>
      </c>
      <c r="F278" s="55">
        <v>0.04</v>
      </c>
      <c r="G278" s="55">
        <v>0</v>
      </c>
      <c r="H278" s="55">
        <v>0</v>
      </c>
      <c r="I278" s="55">
        <v>11.32</v>
      </c>
      <c r="J278" s="55">
        <v>13.4</v>
      </c>
      <c r="K278" s="55">
        <v>45.42</v>
      </c>
      <c r="L278" s="55">
        <v>53.79</v>
      </c>
      <c r="M278" s="55">
        <v>2.4E-2</v>
      </c>
      <c r="N278" s="55">
        <v>0.03</v>
      </c>
    </row>
    <row r="279" spans="1:14" x14ac:dyDescent="0.3">
      <c r="A279" s="58" t="s">
        <v>113</v>
      </c>
      <c r="B279" s="55"/>
      <c r="C279" s="58"/>
      <c r="D279" s="55"/>
      <c r="E279" s="55">
        <f t="shared" ref="E279:N279" si="48">E278+E277+E276+E275+E274</f>
        <v>22.46</v>
      </c>
      <c r="F279" s="55">
        <f t="shared" si="48"/>
        <v>29.71</v>
      </c>
      <c r="G279" s="55">
        <f t="shared" si="48"/>
        <v>20.290000000000003</v>
      </c>
      <c r="H279" s="55">
        <f t="shared" si="48"/>
        <v>24.939999999999998</v>
      </c>
      <c r="I279" s="55">
        <f t="shared" si="48"/>
        <v>60.199999999999996</v>
      </c>
      <c r="J279" s="55">
        <f t="shared" si="48"/>
        <v>82.51</v>
      </c>
      <c r="K279" s="55">
        <f t="shared" si="48"/>
        <v>500.24999999999994</v>
      </c>
      <c r="L279" s="55">
        <f t="shared" si="48"/>
        <v>623.8900000000001</v>
      </c>
      <c r="M279" s="55">
        <f t="shared" si="48"/>
        <v>35.674000000000007</v>
      </c>
      <c r="N279" s="55">
        <f t="shared" si="48"/>
        <v>43.05</v>
      </c>
    </row>
    <row r="280" spans="1:14" x14ac:dyDescent="0.3">
      <c r="A280" s="57" t="s">
        <v>10</v>
      </c>
      <c r="B280" s="55"/>
      <c r="C280" s="58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</row>
    <row r="281" spans="1:14" x14ac:dyDescent="0.3">
      <c r="A281" s="55" t="s">
        <v>13</v>
      </c>
      <c r="B281" s="58"/>
      <c r="C281" s="58">
        <v>25</v>
      </c>
      <c r="D281" s="58">
        <v>50</v>
      </c>
      <c r="E281" s="55">
        <v>0.64</v>
      </c>
      <c r="F281" s="55">
        <v>1.29</v>
      </c>
      <c r="G281" s="55">
        <v>0.56000000000000005</v>
      </c>
      <c r="H281" s="55">
        <v>1.1299999999999999</v>
      </c>
      <c r="I281" s="55">
        <v>14.24</v>
      </c>
      <c r="J281" s="55">
        <v>28.48</v>
      </c>
      <c r="K281" s="55">
        <v>69.260000000000005</v>
      </c>
      <c r="L281" s="55">
        <v>138.52000000000001</v>
      </c>
      <c r="M281" s="55">
        <v>0.13</v>
      </c>
      <c r="N281" s="55">
        <v>0.26</v>
      </c>
    </row>
    <row r="282" spans="1:14" x14ac:dyDescent="0.3">
      <c r="A282" s="55" t="s">
        <v>394</v>
      </c>
      <c r="B282" s="55">
        <v>359</v>
      </c>
      <c r="C282" s="55">
        <v>200</v>
      </c>
      <c r="D282" s="55">
        <v>200</v>
      </c>
      <c r="E282" s="55">
        <v>0</v>
      </c>
      <c r="F282" s="55">
        <v>0</v>
      </c>
      <c r="G282" s="55">
        <v>0</v>
      </c>
      <c r="H282" s="55">
        <v>0</v>
      </c>
      <c r="I282" s="55">
        <v>27.02</v>
      </c>
      <c r="J282" s="55">
        <v>27.02</v>
      </c>
      <c r="K282" s="55">
        <v>106.64</v>
      </c>
      <c r="L282" s="55">
        <v>106.64</v>
      </c>
      <c r="M282" s="55">
        <v>0</v>
      </c>
      <c r="N282" s="55">
        <v>0</v>
      </c>
    </row>
    <row r="283" spans="1:14" x14ac:dyDescent="0.3">
      <c r="A283" s="58" t="s">
        <v>113</v>
      </c>
      <c r="B283" s="55"/>
      <c r="C283" s="58"/>
      <c r="D283" s="55"/>
      <c r="E283" s="55">
        <f t="shared" ref="E283:N283" si="49">E282+E281</f>
        <v>0.64</v>
      </c>
      <c r="F283" s="55">
        <f t="shared" si="49"/>
        <v>1.29</v>
      </c>
      <c r="G283" s="55">
        <f t="shared" si="49"/>
        <v>0.56000000000000005</v>
      </c>
      <c r="H283" s="55">
        <f t="shared" si="49"/>
        <v>1.1299999999999999</v>
      </c>
      <c r="I283" s="55">
        <f t="shared" si="49"/>
        <v>41.26</v>
      </c>
      <c r="J283" s="55">
        <f t="shared" si="49"/>
        <v>55.5</v>
      </c>
      <c r="K283" s="55">
        <f t="shared" si="49"/>
        <v>175.9</v>
      </c>
      <c r="L283" s="55">
        <f t="shared" si="49"/>
        <v>245.16000000000003</v>
      </c>
      <c r="M283" s="55">
        <f t="shared" si="49"/>
        <v>0.13</v>
      </c>
      <c r="N283" s="55">
        <f t="shared" si="49"/>
        <v>0.26</v>
      </c>
    </row>
    <row r="284" spans="1:14" x14ac:dyDescent="0.3">
      <c r="A284" s="59" t="s">
        <v>165</v>
      </c>
      <c r="B284" s="59"/>
      <c r="C284" s="66"/>
      <c r="D284" s="59"/>
      <c r="E284" s="59">
        <f>E283+E279+E272+E268</f>
        <v>40.870000000000005</v>
      </c>
      <c r="F284" s="59">
        <f>F283+F279+F272+F268</f>
        <v>52.819999999999993</v>
      </c>
      <c r="G284" s="59">
        <f>G283+G279+G272+G268</f>
        <v>36.22</v>
      </c>
      <c r="H284" s="59">
        <f>H283+H279+H272+H268</f>
        <v>43.649999999999991</v>
      </c>
      <c r="I284" s="59">
        <v>161.71</v>
      </c>
      <c r="J284" s="59">
        <v>206.17</v>
      </c>
      <c r="K284" s="59">
        <f>K283+K279+K272+K268</f>
        <v>1171.07</v>
      </c>
      <c r="L284" s="59">
        <f>L283+L279+L272+L268</f>
        <v>1446.5900000000001</v>
      </c>
      <c r="M284" s="59">
        <f>M283+M279+M272+M268</f>
        <v>45.154000000000003</v>
      </c>
      <c r="N284" s="59">
        <f>N283+N279+N272+N268</f>
        <v>53.309999999999995</v>
      </c>
    </row>
  </sheetData>
  <mergeCells count="7">
    <mergeCell ref="A6:N6"/>
    <mergeCell ref="M8:N8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scale="72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topLeftCell="A52" workbookViewId="0">
      <selection activeCell="A63" sqref="A63"/>
    </sheetView>
  </sheetViews>
  <sheetFormatPr defaultRowHeight="15" x14ac:dyDescent="0.25"/>
  <cols>
    <col min="1" max="1" width="40.7109375" style="11" customWidth="1"/>
    <col min="2" max="16384" width="9.140625" style="11"/>
  </cols>
  <sheetData>
    <row r="1" spans="1:14" x14ac:dyDescent="0.25">
      <c r="B1" s="11" t="s">
        <v>427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9" t="s">
        <v>428</v>
      </c>
      <c r="B6" s="16">
        <v>199</v>
      </c>
      <c r="C6" s="34" t="s">
        <v>195</v>
      </c>
      <c r="D6" s="20" t="s">
        <v>196</v>
      </c>
      <c r="E6" s="16">
        <v>5.49</v>
      </c>
      <c r="F6" s="16">
        <v>5.8</v>
      </c>
      <c r="G6" s="16">
        <v>8.52</v>
      </c>
      <c r="H6" s="16">
        <v>9.99</v>
      </c>
      <c r="I6" s="16">
        <v>16.62</v>
      </c>
      <c r="J6" s="16">
        <v>18.34</v>
      </c>
      <c r="K6" s="16">
        <v>188.7</v>
      </c>
      <c r="L6" s="16">
        <v>202.44</v>
      </c>
      <c r="M6" s="16">
        <v>1.52</v>
      </c>
      <c r="N6" s="16">
        <v>1.75</v>
      </c>
    </row>
    <row r="7" spans="1:14" x14ac:dyDescent="0.25">
      <c r="A7" s="26" t="s">
        <v>490</v>
      </c>
      <c r="B7" s="13"/>
      <c r="C7" s="18">
        <v>19</v>
      </c>
      <c r="D7" s="15">
        <v>22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26" t="s">
        <v>466</v>
      </c>
      <c r="B8" s="13"/>
      <c r="C8" s="18">
        <v>125</v>
      </c>
      <c r="D8" s="15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26" t="s">
        <v>104</v>
      </c>
      <c r="B9" s="13"/>
      <c r="C9" s="18">
        <v>18</v>
      </c>
      <c r="D9" s="15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6" t="s">
        <v>105</v>
      </c>
      <c r="B10" s="13"/>
      <c r="C10" s="18">
        <v>5</v>
      </c>
      <c r="D10" s="15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6" t="s">
        <v>106</v>
      </c>
      <c r="B11" s="13"/>
      <c r="C11" s="18">
        <v>1</v>
      </c>
      <c r="D11" s="15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6" t="s">
        <v>465</v>
      </c>
      <c r="B12" s="13"/>
      <c r="C12" s="18">
        <v>5</v>
      </c>
      <c r="D12" s="15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429</v>
      </c>
      <c r="B20" s="20"/>
      <c r="C20" s="31" t="s">
        <v>430</v>
      </c>
      <c r="D20" s="31" t="s">
        <v>431</v>
      </c>
      <c r="E20" s="16">
        <v>3</v>
      </c>
      <c r="F20" s="16">
        <v>4.5</v>
      </c>
      <c r="G20" s="16">
        <v>1.2</v>
      </c>
      <c r="H20" s="16">
        <v>1.7</v>
      </c>
      <c r="I20" s="16">
        <v>20.6</v>
      </c>
      <c r="J20" s="16">
        <v>30.8</v>
      </c>
      <c r="K20" s="16">
        <v>104.8</v>
      </c>
      <c r="L20" s="16">
        <v>157.19999999999999</v>
      </c>
      <c r="M20" s="16">
        <v>1.2</v>
      </c>
      <c r="N20" s="16">
        <v>1.5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5"/>
      <c r="C22" s="15"/>
      <c r="D22" s="15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6" t="s">
        <v>6</v>
      </c>
      <c r="B23" s="20">
        <v>227</v>
      </c>
      <c r="C23" s="31">
        <v>40</v>
      </c>
      <c r="D23" s="20">
        <v>40</v>
      </c>
      <c r="E23" s="16">
        <v>4.41</v>
      </c>
      <c r="F23" s="16">
        <v>4.41</v>
      </c>
      <c r="G23" s="16">
        <v>2.72</v>
      </c>
      <c r="H23" s="16">
        <v>2.72</v>
      </c>
      <c r="I23" s="16">
        <v>0.22</v>
      </c>
      <c r="J23" s="16">
        <v>0.22</v>
      </c>
      <c r="K23" s="16">
        <v>40.6</v>
      </c>
      <c r="L23" s="16">
        <v>40.6</v>
      </c>
      <c r="M23" s="16">
        <v>0</v>
      </c>
      <c r="N23" s="16">
        <v>0</v>
      </c>
    </row>
    <row r="24" spans="1:14" x14ac:dyDescent="0.25">
      <c r="A24" s="15" t="s">
        <v>113</v>
      </c>
      <c r="B24" s="13"/>
      <c r="C24" s="13"/>
      <c r="D24" s="13"/>
      <c r="E24" s="13">
        <f>E23+E20+E14+E6</f>
        <v>14.93</v>
      </c>
      <c r="F24" s="13">
        <f t="shared" ref="F24:N24" si="0">F23+F20+F14+F6</f>
        <v>17.420000000000002</v>
      </c>
      <c r="G24" s="13">
        <f t="shared" si="0"/>
        <v>14.76</v>
      </c>
      <c r="H24" s="13">
        <f t="shared" si="0"/>
        <v>17.509999999999998</v>
      </c>
      <c r="I24" s="13">
        <f>I23+I14+I6</f>
        <v>29.020000000000003</v>
      </c>
      <c r="J24" s="13">
        <f t="shared" ref="J24:L24" si="1">J23+J14+J6</f>
        <v>34.799999999999997</v>
      </c>
      <c r="K24" s="13">
        <f t="shared" si="1"/>
        <v>308.52999999999997</v>
      </c>
      <c r="L24" s="13">
        <f t="shared" si="1"/>
        <v>348.69</v>
      </c>
      <c r="M24" s="13">
        <f t="shared" si="0"/>
        <v>3.6599999999999997</v>
      </c>
      <c r="N24" s="13">
        <f t="shared" si="0"/>
        <v>4.51</v>
      </c>
    </row>
    <row r="25" spans="1:14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393</v>
      </c>
      <c r="B27" s="16">
        <v>420</v>
      </c>
      <c r="C27" s="16">
        <v>120</v>
      </c>
      <c r="D27" s="16">
        <v>150</v>
      </c>
      <c r="E27" s="16">
        <v>3.12</v>
      </c>
      <c r="F27" s="16">
        <v>3.9</v>
      </c>
      <c r="G27" s="16">
        <v>3</v>
      </c>
      <c r="H27" s="16">
        <v>3.75</v>
      </c>
      <c r="I27" s="16">
        <v>4.8</v>
      </c>
      <c r="J27" s="16">
        <v>6</v>
      </c>
      <c r="K27" s="16">
        <v>52.92</v>
      </c>
      <c r="L27" s="16">
        <v>66.150000000000006</v>
      </c>
      <c r="M27" s="16">
        <v>0</v>
      </c>
      <c r="N27" s="16">
        <v>0</v>
      </c>
    </row>
    <row r="28" spans="1:14" x14ac:dyDescent="0.25">
      <c r="A28" s="16" t="s">
        <v>366</v>
      </c>
      <c r="B28" s="16"/>
      <c r="C28" s="16">
        <v>85</v>
      </c>
      <c r="D28" s="16">
        <v>85</v>
      </c>
      <c r="E28" s="16">
        <v>1.44</v>
      </c>
      <c r="F28" s="16">
        <v>1.44</v>
      </c>
      <c r="G28" s="16">
        <v>0.17</v>
      </c>
      <c r="H28" s="16">
        <v>0.17</v>
      </c>
      <c r="I28" s="16">
        <v>6.88</v>
      </c>
      <c r="J28" s="16">
        <v>6.88</v>
      </c>
      <c r="K28" s="16">
        <v>32.130000000000003</v>
      </c>
      <c r="L28" s="16">
        <v>32.130000000000003</v>
      </c>
      <c r="M28" s="16">
        <v>51</v>
      </c>
      <c r="N28" s="16">
        <v>51</v>
      </c>
    </row>
    <row r="29" spans="1:14" x14ac:dyDescent="0.25">
      <c r="A29" s="15" t="s">
        <v>113</v>
      </c>
      <c r="B29" s="13"/>
      <c r="C29" s="13"/>
      <c r="D29" s="13"/>
      <c r="E29" s="13">
        <f t="shared" ref="E29:N29" si="2">E28+E27</f>
        <v>4.5600000000000005</v>
      </c>
      <c r="F29" s="13">
        <f t="shared" si="2"/>
        <v>5.34</v>
      </c>
      <c r="G29" s="13">
        <f t="shared" si="2"/>
        <v>3.17</v>
      </c>
      <c r="H29" s="13">
        <f t="shared" si="2"/>
        <v>3.92</v>
      </c>
      <c r="I29" s="13">
        <f t="shared" si="2"/>
        <v>11.68</v>
      </c>
      <c r="J29" s="13">
        <f t="shared" si="2"/>
        <v>12.879999999999999</v>
      </c>
      <c r="K29" s="13">
        <f t="shared" si="2"/>
        <v>85.050000000000011</v>
      </c>
      <c r="L29" s="13">
        <f t="shared" si="2"/>
        <v>98.28</v>
      </c>
      <c r="M29" s="13">
        <f t="shared" si="2"/>
        <v>51</v>
      </c>
      <c r="N29" s="13">
        <f t="shared" si="2"/>
        <v>51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3" t="s">
        <v>417</v>
      </c>
      <c r="B32" s="16">
        <v>21</v>
      </c>
      <c r="C32" s="16">
        <v>40</v>
      </c>
      <c r="D32" s="16">
        <v>60</v>
      </c>
      <c r="E32" s="16">
        <v>0.57999999999999996</v>
      </c>
      <c r="F32" s="16">
        <v>0.87</v>
      </c>
      <c r="G32" s="16">
        <v>2.69</v>
      </c>
      <c r="H32" s="16">
        <v>4.04</v>
      </c>
      <c r="I32" s="16">
        <v>3.51</v>
      </c>
      <c r="J32" s="16">
        <v>5.27</v>
      </c>
      <c r="K32" s="16">
        <v>40.71</v>
      </c>
      <c r="L32" s="16">
        <v>61.07</v>
      </c>
      <c r="M32" s="16">
        <v>3.86</v>
      </c>
      <c r="N32" s="16">
        <v>5.8</v>
      </c>
    </row>
    <row r="33" spans="1:14" x14ac:dyDescent="0.25">
      <c r="A33" s="22" t="s">
        <v>242</v>
      </c>
      <c r="B33" s="13"/>
      <c r="C33" s="15" t="s">
        <v>243</v>
      </c>
      <c r="D33" s="15" t="s">
        <v>244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22" t="s">
        <v>132</v>
      </c>
      <c r="B34" s="13"/>
      <c r="C34" s="15">
        <v>3</v>
      </c>
      <c r="D34" s="15">
        <v>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29.25" x14ac:dyDescent="0.25">
      <c r="A36" s="32" t="s">
        <v>330</v>
      </c>
      <c r="B36" s="16">
        <v>88</v>
      </c>
      <c r="C36" s="20" t="s">
        <v>157</v>
      </c>
      <c r="D36" s="20" t="s">
        <v>342</v>
      </c>
      <c r="E36" s="16">
        <v>6.35</v>
      </c>
      <c r="F36" s="16">
        <v>8.02</v>
      </c>
      <c r="G36" s="16">
        <v>7.25</v>
      </c>
      <c r="H36" s="16">
        <v>9.6199999999999992</v>
      </c>
      <c r="I36" s="16">
        <v>13.5</v>
      </c>
      <c r="J36" s="16">
        <v>17.899999999999999</v>
      </c>
      <c r="K36" s="16">
        <v>152.63</v>
      </c>
      <c r="L36" s="16">
        <v>190.4</v>
      </c>
      <c r="M36" s="16">
        <v>12.81</v>
      </c>
      <c r="N36" s="16">
        <v>14.39</v>
      </c>
    </row>
    <row r="37" spans="1:14" x14ac:dyDescent="0.25">
      <c r="A37" s="13" t="s">
        <v>212</v>
      </c>
      <c r="B37" s="13"/>
      <c r="C37" s="15" t="s">
        <v>117</v>
      </c>
      <c r="D37" s="15" t="s">
        <v>343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122</v>
      </c>
      <c r="B38" s="13"/>
      <c r="C38" s="15" t="s">
        <v>337</v>
      </c>
      <c r="D38" s="15" t="s">
        <v>392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126</v>
      </c>
      <c r="B39" s="13"/>
      <c r="C39" s="17" t="s">
        <v>267</v>
      </c>
      <c r="D39" s="17" t="s">
        <v>141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123</v>
      </c>
      <c r="B40" s="13"/>
      <c r="C40" s="17" t="s">
        <v>124</v>
      </c>
      <c r="D40" s="17" t="s">
        <v>182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129</v>
      </c>
      <c r="B41" s="13"/>
      <c r="C41" s="13">
        <v>2</v>
      </c>
      <c r="D41" s="13">
        <v>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104</v>
      </c>
      <c r="B42" s="13"/>
      <c r="C42" s="13">
        <v>126</v>
      </c>
      <c r="D42" s="13">
        <v>140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106</v>
      </c>
      <c r="B43" s="13"/>
      <c r="C43" s="13">
        <v>1</v>
      </c>
      <c r="D43" s="13">
        <v>1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280</v>
      </c>
      <c r="B44" s="13"/>
      <c r="C44" s="13">
        <v>9</v>
      </c>
      <c r="D44" s="13">
        <v>14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474</v>
      </c>
      <c r="B45" s="13"/>
      <c r="C45" s="13">
        <v>7</v>
      </c>
      <c r="D45" s="13">
        <v>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23" t="s">
        <v>432</v>
      </c>
      <c r="B47" s="20">
        <v>144</v>
      </c>
      <c r="C47" s="20">
        <v>100</v>
      </c>
      <c r="D47" s="20">
        <v>150</v>
      </c>
      <c r="E47" s="16">
        <v>1.95</v>
      </c>
      <c r="F47" s="16">
        <v>3.05</v>
      </c>
      <c r="G47" s="16">
        <v>5.49</v>
      </c>
      <c r="H47" s="16">
        <v>9.01</v>
      </c>
      <c r="I47" s="16">
        <v>17.7</v>
      </c>
      <c r="J47" s="16">
        <v>26.55</v>
      </c>
      <c r="K47" s="16">
        <v>120.93</v>
      </c>
      <c r="L47" s="16">
        <v>190</v>
      </c>
      <c r="M47" s="16">
        <v>17.5</v>
      </c>
      <c r="N47" s="16">
        <v>27.54</v>
      </c>
    </row>
    <row r="48" spans="1:14" x14ac:dyDescent="0.25">
      <c r="A48" s="13" t="s">
        <v>122</v>
      </c>
      <c r="B48" s="15"/>
      <c r="C48" s="15" t="s">
        <v>433</v>
      </c>
      <c r="D48" s="15" t="s">
        <v>434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179</v>
      </c>
      <c r="B49" s="15"/>
      <c r="C49" s="17" t="s">
        <v>257</v>
      </c>
      <c r="D49" s="17" t="s">
        <v>182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126</v>
      </c>
      <c r="B50" s="15"/>
      <c r="C50" s="17" t="s">
        <v>189</v>
      </c>
      <c r="D50" s="17" t="s">
        <v>160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28" t="s">
        <v>465</v>
      </c>
      <c r="B51" s="15"/>
      <c r="C51" s="15">
        <v>5</v>
      </c>
      <c r="D51" s="15">
        <v>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9" t="s">
        <v>435</v>
      </c>
      <c r="B52" s="20">
        <v>372</v>
      </c>
      <c r="C52" s="15"/>
      <c r="D52" s="15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9" t="s">
        <v>479</v>
      </c>
      <c r="B53" s="20"/>
      <c r="C53" s="15">
        <v>1</v>
      </c>
      <c r="D53" s="15">
        <v>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468</v>
      </c>
      <c r="B54" s="15"/>
      <c r="C54" s="15">
        <v>5</v>
      </c>
      <c r="D54" s="15">
        <v>7.5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106</v>
      </c>
      <c r="B55" s="15"/>
      <c r="C55" s="15">
        <v>1</v>
      </c>
      <c r="D55" s="15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104</v>
      </c>
      <c r="B56" s="15"/>
      <c r="C56" s="15">
        <v>15</v>
      </c>
      <c r="D56" s="15">
        <v>22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6" t="s">
        <v>415</v>
      </c>
      <c r="B58" s="16">
        <v>304</v>
      </c>
      <c r="C58" s="20">
        <v>60</v>
      </c>
      <c r="D58" s="20">
        <v>75</v>
      </c>
      <c r="E58" s="16">
        <v>5.47</v>
      </c>
      <c r="F58" s="16">
        <v>6.84</v>
      </c>
      <c r="G58" s="16">
        <v>4.5999999999999996</v>
      </c>
      <c r="H58" s="16">
        <v>5.76</v>
      </c>
      <c r="I58" s="16">
        <v>14.5</v>
      </c>
      <c r="J58" s="16">
        <v>18.13</v>
      </c>
      <c r="K58" s="16">
        <v>142.13999999999999</v>
      </c>
      <c r="L58" s="16">
        <v>177.68</v>
      </c>
      <c r="M58" s="16">
        <v>1.0900000000000001</v>
      </c>
      <c r="N58" s="16">
        <v>1.37</v>
      </c>
    </row>
    <row r="59" spans="1:14" x14ac:dyDescent="0.25">
      <c r="A59" s="13" t="s">
        <v>372</v>
      </c>
      <c r="B59" s="13"/>
      <c r="C59" s="15" t="s">
        <v>438</v>
      </c>
      <c r="D59" s="15" t="s">
        <v>436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186</v>
      </c>
      <c r="B60" s="13"/>
      <c r="C60" s="17" t="s">
        <v>439</v>
      </c>
      <c r="D60" s="17" t="s">
        <v>437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104</v>
      </c>
      <c r="B61" s="13"/>
      <c r="C61" s="17" t="s">
        <v>216</v>
      </c>
      <c r="D61" s="17" t="s">
        <v>217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126</v>
      </c>
      <c r="B62" s="13"/>
      <c r="C62" s="17" t="s">
        <v>125</v>
      </c>
      <c r="D62" s="17" t="s">
        <v>256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 t="s">
        <v>470</v>
      </c>
      <c r="B63" s="13"/>
      <c r="C63" s="15">
        <v>4</v>
      </c>
      <c r="D63" s="15">
        <v>5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106</v>
      </c>
      <c r="B64" s="13"/>
      <c r="C64" s="15">
        <v>1</v>
      </c>
      <c r="D64" s="15">
        <v>1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241</v>
      </c>
      <c r="B65" s="13"/>
      <c r="C65" s="15">
        <v>1</v>
      </c>
      <c r="D65" s="15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129</v>
      </c>
      <c r="B66" s="13"/>
      <c r="C66" s="15">
        <v>1</v>
      </c>
      <c r="D66" s="15">
        <v>1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6" t="s">
        <v>151</v>
      </c>
      <c r="B68" s="20"/>
      <c r="C68" s="20">
        <v>30</v>
      </c>
      <c r="D68" s="20">
        <v>50</v>
      </c>
      <c r="E68" s="16">
        <v>1.91</v>
      </c>
      <c r="F68" s="16">
        <v>3.19</v>
      </c>
      <c r="G68" s="16">
        <v>0.24</v>
      </c>
      <c r="H68" s="16">
        <v>0.4</v>
      </c>
      <c r="I68" s="16">
        <v>12.43</v>
      </c>
      <c r="J68" s="16">
        <v>20.71</v>
      </c>
      <c r="K68" s="16">
        <v>52.61</v>
      </c>
      <c r="L68" s="16">
        <v>87.68</v>
      </c>
      <c r="M68" s="16">
        <v>0</v>
      </c>
      <c r="N68" s="16">
        <v>0</v>
      </c>
    </row>
    <row r="69" spans="1:14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 t="s">
        <v>416</v>
      </c>
      <c r="B70" s="20">
        <v>394</v>
      </c>
      <c r="C70" s="20">
        <v>120</v>
      </c>
      <c r="D70" s="20">
        <v>150</v>
      </c>
      <c r="E70" s="16">
        <v>0.19</v>
      </c>
      <c r="F70" s="16">
        <v>0.23</v>
      </c>
      <c r="G70" s="16">
        <v>0</v>
      </c>
      <c r="H70" s="16">
        <v>0</v>
      </c>
      <c r="I70" s="16">
        <v>16.11</v>
      </c>
      <c r="J70" s="16">
        <v>20.14</v>
      </c>
      <c r="K70" s="16">
        <v>65.209999999999994</v>
      </c>
      <c r="L70" s="16">
        <v>81.510000000000005</v>
      </c>
      <c r="M70" s="16">
        <v>2.4E-2</v>
      </c>
      <c r="N70" s="16">
        <v>0.03</v>
      </c>
    </row>
    <row r="71" spans="1:14" x14ac:dyDescent="0.25">
      <c r="A71" s="13" t="s">
        <v>213</v>
      </c>
      <c r="B71" s="15"/>
      <c r="C71" s="15">
        <v>11</v>
      </c>
      <c r="D71" s="15">
        <v>14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105</v>
      </c>
      <c r="B72" s="15"/>
      <c r="C72" s="15">
        <v>9</v>
      </c>
      <c r="D72" s="15">
        <v>12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104</v>
      </c>
      <c r="B73" s="15"/>
      <c r="C73" s="15">
        <v>124</v>
      </c>
      <c r="D73" s="15">
        <v>157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20" t="s">
        <v>113</v>
      </c>
      <c r="B74" s="13"/>
      <c r="C74" s="13"/>
      <c r="D74" s="13"/>
      <c r="E74" s="16">
        <f t="shared" ref="E74:N74" si="3">E70+E68+E58+E47+E36+E32</f>
        <v>16.45</v>
      </c>
      <c r="F74" s="16">
        <f t="shared" si="3"/>
        <v>22.2</v>
      </c>
      <c r="G74" s="16">
        <f t="shared" si="3"/>
        <v>20.27</v>
      </c>
      <c r="H74" s="16">
        <f t="shared" si="3"/>
        <v>28.83</v>
      </c>
      <c r="I74" s="16">
        <f t="shared" si="3"/>
        <v>77.75</v>
      </c>
      <c r="J74" s="16">
        <f t="shared" si="3"/>
        <v>108.7</v>
      </c>
      <c r="K74" s="16">
        <f t="shared" si="3"/>
        <v>574.23</v>
      </c>
      <c r="L74" s="16">
        <f t="shared" si="3"/>
        <v>788.34</v>
      </c>
      <c r="M74" s="16">
        <f t="shared" si="3"/>
        <v>35.283999999999999</v>
      </c>
      <c r="N74" s="16">
        <f t="shared" si="3"/>
        <v>49.129999999999995</v>
      </c>
    </row>
    <row r="75" spans="1:14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4" t="s">
        <v>10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6" t="s">
        <v>13</v>
      </c>
      <c r="B77" s="20"/>
      <c r="C77" s="20">
        <v>25</v>
      </c>
      <c r="D77" s="20">
        <v>50</v>
      </c>
      <c r="E77" s="16">
        <v>0.64</v>
      </c>
      <c r="F77" s="16">
        <v>1.29</v>
      </c>
      <c r="G77" s="16">
        <v>0.56000000000000005</v>
      </c>
      <c r="H77" s="16">
        <v>1.1299999999999999</v>
      </c>
      <c r="I77" s="16">
        <v>13.24</v>
      </c>
      <c r="J77" s="16">
        <v>26.48</v>
      </c>
      <c r="K77" s="16">
        <v>69.260000000000005</v>
      </c>
      <c r="L77" s="16">
        <v>138.52000000000001</v>
      </c>
      <c r="M77" s="16">
        <v>0.13</v>
      </c>
      <c r="N77" s="16">
        <v>0.26</v>
      </c>
    </row>
    <row r="78" spans="1:14" x14ac:dyDescent="0.25">
      <c r="A78" s="16"/>
      <c r="B78" s="20"/>
      <c r="C78" s="20"/>
      <c r="D78" s="20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 t="s">
        <v>394</v>
      </c>
      <c r="B79" s="16"/>
      <c r="C79" s="16">
        <v>200</v>
      </c>
      <c r="D79" s="16">
        <v>200</v>
      </c>
      <c r="E79" s="16">
        <v>0</v>
      </c>
      <c r="F79" s="16">
        <v>0</v>
      </c>
      <c r="G79" s="16">
        <v>0</v>
      </c>
      <c r="H79" s="16">
        <v>0</v>
      </c>
      <c r="I79" s="16">
        <v>27.02</v>
      </c>
      <c r="J79" s="16">
        <v>27.02</v>
      </c>
      <c r="K79" s="16">
        <v>106.64</v>
      </c>
      <c r="L79" s="16">
        <v>106.64</v>
      </c>
      <c r="M79" s="16">
        <v>0</v>
      </c>
      <c r="N79" s="16">
        <v>0</v>
      </c>
    </row>
    <row r="80" spans="1:14" x14ac:dyDescent="0.25">
      <c r="A80" s="13" t="s">
        <v>114</v>
      </c>
      <c r="B80" s="13"/>
      <c r="C80" s="13">
        <v>24</v>
      </c>
      <c r="D80" s="13">
        <v>24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 t="s">
        <v>105</v>
      </c>
      <c r="B81" s="13"/>
      <c r="C81" s="13">
        <v>15</v>
      </c>
      <c r="D81" s="13">
        <v>15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 t="s">
        <v>104</v>
      </c>
      <c r="B82" s="13"/>
      <c r="C82" s="13">
        <v>203</v>
      </c>
      <c r="D82" s="13">
        <v>203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5" t="s">
        <v>113</v>
      </c>
      <c r="B83" s="13"/>
      <c r="C83" s="13"/>
      <c r="D83" s="13"/>
      <c r="E83" s="13">
        <f>E79+E77</f>
        <v>0.64</v>
      </c>
      <c r="F83" s="13">
        <f>F79+F77</f>
        <v>1.29</v>
      </c>
      <c r="G83" s="13">
        <f>G79+G77</f>
        <v>0.56000000000000005</v>
      </c>
      <c r="H83" s="13">
        <f>H79+H77</f>
        <v>1.1299999999999999</v>
      </c>
      <c r="I83" s="13">
        <f>I79+I77</f>
        <v>40.26</v>
      </c>
      <c r="J83" s="13">
        <v>52.5</v>
      </c>
      <c r="K83" s="13">
        <f>K79+K77</f>
        <v>175.9</v>
      </c>
      <c r="L83" s="13">
        <f>L79+L77</f>
        <v>245.16000000000003</v>
      </c>
      <c r="M83" s="13">
        <f>M79+M77</f>
        <v>0.13</v>
      </c>
      <c r="N83" s="13">
        <f>N79+N77</f>
        <v>0.26</v>
      </c>
    </row>
    <row r="84" spans="1:14" x14ac:dyDescent="0.25">
      <c r="A84" s="23" t="s">
        <v>165</v>
      </c>
      <c r="B84" s="13"/>
      <c r="C84" s="13"/>
      <c r="D84" s="13"/>
      <c r="E84" s="13">
        <f t="shared" ref="E84:N84" si="4">E83+E74+E29+E24</f>
        <v>36.58</v>
      </c>
      <c r="F84" s="13">
        <f t="shared" si="4"/>
        <v>46.25</v>
      </c>
      <c r="G84" s="13">
        <f t="shared" si="4"/>
        <v>38.76</v>
      </c>
      <c r="H84" s="13">
        <f t="shared" si="4"/>
        <v>51.389999999999993</v>
      </c>
      <c r="I84" s="13">
        <f t="shared" si="4"/>
        <v>158.71</v>
      </c>
      <c r="J84" s="13">
        <f t="shared" si="4"/>
        <v>208.88</v>
      </c>
      <c r="K84" s="13">
        <f t="shared" si="4"/>
        <v>1143.71</v>
      </c>
      <c r="L84" s="13">
        <f t="shared" si="4"/>
        <v>1480.47</v>
      </c>
      <c r="M84" s="13">
        <f t="shared" si="4"/>
        <v>90.073999999999998</v>
      </c>
      <c r="N84" s="13">
        <f t="shared" si="4"/>
        <v>104.89999999999999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workbookViewId="0">
      <selection sqref="A1:XFD1048576"/>
    </sheetView>
  </sheetViews>
  <sheetFormatPr defaultRowHeight="15" x14ac:dyDescent="0.25"/>
  <cols>
    <col min="1" max="1" width="39.7109375" style="11" customWidth="1"/>
    <col min="2" max="16384" width="9.140625" style="11"/>
  </cols>
  <sheetData>
    <row r="1" spans="1:14" x14ac:dyDescent="0.25">
      <c r="B1" s="11" t="s">
        <v>422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9" t="s">
        <v>262</v>
      </c>
      <c r="B6" s="16">
        <v>199</v>
      </c>
      <c r="C6" s="34" t="s">
        <v>195</v>
      </c>
      <c r="D6" s="20" t="s">
        <v>196</v>
      </c>
      <c r="E6" s="16">
        <v>5.49</v>
      </c>
      <c r="F6" s="16">
        <v>5.8</v>
      </c>
      <c r="G6" s="16">
        <v>8.52</v>
      </c>
      <c r="H6" s="16">
        <v>9.99</v>
      </c>
      <c r="I6" s="16">
        <v>20.62</v>
      </c>
      <c r="J6" s="16">
        <v>26.14</v>
      </c>
      <c r="K6" s="16">
        <v>192.33</v>
      </c>
      <c r="L6" s="16">
        <v>222.44</v>
      </c>
      <c r="M6" s="16">
        <v>1.52</v>
      </c>
      <c r="N6" s="16">
        <v>1.75</v>
      </c>
    </row>
    <row r="7" spans="1:14" x14ac:dyDescent="0.25">
      <c r="A7" s="26" t="s">
        <v>263</v>
      </c>
      <c r="B7" s="13"/>
      <c r="C7" s="18">
        <v>19</v>
      </c>
      <c r="D7" s="15">
        <v>22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26" t="s">
        <v>466</v>
      </c>
      <c r="B8" s="13"/>
      <c r="C8" s="18">
        <v>125</v>
      </c>
      <c r="D8" s="15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26" t="s">
        <v>104</v>
      </c>
      <c r="B9" s="13"/>
      <c r="C9" s="18">
        <v>18</v>
      </c>
      <c r="D9" s="15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6" t="s">
        <v>105</v>
      </c>
      <c r="B10" s="13"/>
      <c r="C10" s="18">
        <v>5</v>
      </c>
      <c r="D10" s="15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6" t="s">
        <v>106</v>
      </c>
      <c r="B11" s="13"/>
      <c r="C11" s="18">
        <v>1</v>
      </c>
      <c r="D11" s="15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6" t="s">
        <v>465</v>
      </c>
      <c r="B12" s="13"/>
      <c r="C12" s="18">
        <v>5</v>
      </c>
      <c r="D12" s="15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26</v>
      </c>
      <c r="B20" s="20">
        <v>2</v>
      </c>
      <c r="C20" s="31" t="s">
        <v>202</v>
      </c>
      <c r="D20" s="31" t="s">
        <v>203</v>
      </c>
      <c r="E20" s="16">
        <v>2.4700000000000002</v>
      </c>
      <c r="F20" s="16">
        <v>3.28</v>
      </c>
      <c r="G20" s="16">
        <v>3.5</v>
      </c>
      <c r="H20" s="16">
        <v>3.7</v>
      </c>
      <c r="I20" s="16">
        <v>24.29</v>
      </c>
      <c r="J20" s="16">
        <v>31.57</v>
      </c>
      <c r="K20" s="16">
        <v>128.12</v>
      </c>
      <c r="L20" s="16">
        <v>144.13</v>
      </c>
      <c r="M20" s="16">
        <v>7.0000000000000007E-2</v>
      </c>
      <c r="N20" s="16">
        <v>0.1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5</v>
      </c>
      <c r="D22" s="15">
        <v>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200</v>
      </c>
      <c r="B23" s="15"/>
      <c r="C23" s="17" t="s">
        <v>201</v>
      </c>
      <c r="D23" s="15">
        <v>20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3"/>
      <c r="D24" s="13"/>
      <c r="E24" s="13">
        <f>E20+E14+E6</f>
        <v>9.99</v>
      </c>
      <c r="F24" s="13">
        <f t="shared" ref="F24:N24" si="0">F20+F14+F6</f>
        <v>11.79</v>
      </c>
      <c r="G24" s="13">
        <f t="shared" si="0"/>
        <v>14.34</v>
      </c>
      <c r="H24" s="13">
        <f t="shared" si="0"/>
        <v>16.79</v>
      </c>
      <c r="I24" s="13">
        <f t="shared" si="0"/>
        <v>57.09</v>
      </c>
      <c r="J24" s="13">
        <f t="shared" si="0"/>
        <v>73.95</v>
      </c>
      <c r="K24" s="13">
        <f t="shared" si="0"/>
        <v>399.68000000000006</v>
      </c>
      <c r="L24" s="13">
        <f t="shared" si="0"/>
        <v>472.22</v>
      </c>
      <c r="M24" s="13">
        <f t="shared" si="0"/>
        <v>2.5300000000000002</v>
      </c>
      <c r="N24" s="13">
        <f t="shared" si="0"/>
        <v>3.1100000000000003</v>
      </c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178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6" t="s">
        <v>366</v>
      </c>
      <c r="B28" s="16"/>
      <c r="C28" s="16">
        <v>85</v>
      </c>
      <c r="D28" s="16">
        <v>85</v>
      </c>
      <c r="E28" s="16">
        <v>0.72</v>
      </c>
      <c r="F28" s="16">
        <v>0.72</v>
      </c>
      <c r="G28" s="16">
        <v>0.2</v>
      </c>
      <c r="H28" s="16">
        <v>0.2</v>
      </c>
      <c r="I28" s="16">
        <v>6.48</v>
      </c>
      <c r="J28" s="16">
        <v>6.48</v>
      </c>
      <c r="K28" s="16">
        <v>34.4</v>
      </c>
      <c r="L28" s="16">
        <v>34.4</v>
      </c>
      <c r="M28" s="16">
        <v>48</v>
      </c>
      <c r="N28" s="16">
        <v>48</v>
      </c>
    </row>
    <row r="29" spans="1:14" x14ac:dyDescent="0.25">
      <c r="A29" s="15" t="s">
        <v>113</v>
      </c>
      <c r="B29" s="13"/>
      <c r="C29" s="13"/>
      <c r="D29" s="13"/>
      <c r="E29" s="13">
        <f>E27+E28</f>
        <v>1.47</v>
      </c>
      <c r="F29" s="13">
        <f t="shared" ref="F29:N29" si="1">F27+F28</f>
        <v>1.47</v>
      </c>
      <c r="G29" s="13">
        <f t="shared" si="1"/>
        <v>0.2</v>
      </c>
      <c r="H29" s="13">
        <f t="shared" si="1"/>
        <v>0.2</v>
      </c>
      <c r="I29" s="13">
        <f t="shared" si="1"/>
        <v>15.47</v>
      </c>
      <c r="J29" s="13">
        <f t="shared" si="1"/>
        <v>15.47</v>
      </c>
      <c r="K29" s="13">
        <f t="shared" si="1"/>
        <v>95.960000000000008</v>
      </c>
      <c r="L29" s="13">
        <f t="shared" si="1"/>
        <v>95.960000000000008</v>
      </c>
      <c r="M29" s="13">
        <f t="shared" si="1"/>
        <v>51.24</v>
      </c>
      <c r="N29" s="13">
        <f t="shared" si="1"/>
        <v>51.24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5"/>
      <c r="D31" s="15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3" t="s">
        <v>400</v>
      </c>
      <c r="B32" s="20">
        <v>42</v>
      </c>
      <c r="C32" s="20">
        <v>40</v>
      </c>
      <c r="D32" s="20">
        <v>60</v>
      </c>
      <c r="E32" s="16">
        <v>0.5</v>
      </c>
      <c r="F32" s="16">
        <v>0.75</v>
      </c>
      <c r="G32" s="16">
        <v>4.03</v>
      </c>
      <c r="H32" s="16">
        <v>6.04</v>
      </c>
      <c r="I32" s="16">
        <v>4.8</v>
      </c>
      <c r="J32" s="16">
        <v>7.2</v>
      </c>
      <c r="K32" s="16">
        <v>57.59</v>
      </c>
      <c r="L32" s="16">
        <v>86.38</v>
      </c>
      <c r="M32" s="16">
        <v>1.95</v>
      </c>
      <c r="N32" s="16">
        <v>2.92</v>
      </c>
    </row>
    <row r="33" spans="1:14" x14ac:dyDescent="0.25">
      <c r="A33" s="22" t="s">
        <v>208</v>
      </c>
      <c r="B33" s="15"/>
      <c r="C33" s="15" t="s">
        <v>401</v>
      </c>
      <c r="D33" s="15" t="s">
        <v>491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22" t="s">
        <v>129</v>
      </c>
      <c r="B34" s="15"/>
      <c r="C34" s="15">
        <v>4</v>
      </c>
      <c r="D34" s="20">
        <v>6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5">
      <c r="A35" s="22" t="s">
        <v>106</v>
      </c>
      <c r="B35" s="15"/>
      <c r="C35" s="15">
        <v>1</v>
      </c>
      <c r="D35" s="20">
        <v>1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22" t="s">
        <v>105</v>
      </c>
      <c r="B36" s="20"/>
      <c r="C36" s="15">
        <v>1</v>
      </c>
      <c r="D36" s="15">
        <v>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29.25" x14ac:dyDescent="0.25">
      <c r="A38" s="32" t="s">
        <v>115</v>
      </c>
      <c r="B38" s="16">
        <v>63</v>
      </c>
      <c r="C38" s="20" t="s">
        <v>157</v>
      </c>
      <c r="D38" s="20" t="s">
        <v>342</v>
      </c>
      <c r="E38" s="16">
        <v>4.6900000000000004</v>
      </c>
      <c r="F38" s="16">
        <v>5.23</v>
      </c>
      <c r="G38" s="16">
        <v>4.51</v>
      </c>
      <c r="H38" s="16">
        <v>5.03</v>
      </c>
      <c r="I38" s="16">
        <v>7.17</v>
      </c>
      <c r="J38" s="16">
        <v>10.58</v>
      </c>
      <c r="K38" s="16">
        <v>117.34</v>
      </c>
      <c r="L38" s="16">
        <v>136.82</v>
      </c>
      <c r="M38" s="16">
        <v>11.22</v>
      </c>
      <c r="N38" s="16">
        <v>14.3</v>
      </c>
    </row>
    <row r="39" spans="1:14" x14ac:dyDescent="0.25">
      <c r="A39" s="13" t="s">
        <v>116</v>
      </c>
      <c r="B39" s="13"/>
      <c r="C39" s="15" t="s">
        <v>117</v>
      </c>
      <c r="D39" s="15" t="s">
        <v>343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118</v>
      </c>
      <c r="B40" s="13"/>
      <c r="C40" s="15" t="s">
        <v>340</v>
      </c>
      <c r="D40" s="15" t="s">
        <v>398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120</v>
      </c>
      <c r="B41" s="13"/>
      <c r="C41" s="17" t="s">
        <v>386</v>
      </c>
      <c r="D41" s="15" t="s">
        <v>387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122</v>
      </c>
      <c r="B42" s="13"/>
      <c r="C42" s="17" t="s">
        <v>334</v>
      </c>
      <c r="D42" s="15" t="s">
        <v>385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123</v>
      </c>
      <c r="B43" s="13"/>
      <c r="C43" s="17" t="s">
        <v>341</v>
      </c>
      <c r="D43" s="17" t="s">
        <v>214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126</v>
      </c>
      <c r="B44" s="13"/>
      <c r="C44" s="17" t="s">
        <v>160</v>
      </c>
      <c r="D44" s="17" t="s">
        <v>127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128</v>
      </c>
      <c r="B45" s="13"/>
      <c r="C45" s="13">
        <v>6</v>
      </c>
      <c r="D45" s="13">
        <v>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105</v>
      </c>
      <c r="B46" s="13"/>
      <c r="C46" s="13">
        <v>2</v>
      </c>
      <c r="D46" s="13">
        <v>2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106</v>
      </c>
      <c r="B47" s="13"/>
      <c r="C47" s="13">
        <v>1</v>
      </c>
      <c r="D47" s="13">
        <v>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129</v>
      </c>
      <c r="B48" s="13"/>
      <c r="C48" s="13">
        <v>2</v>
      </c>
      <c r="D48" s="13">
        <v>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104</v>
      </c>
      <c r="B49" s="13"/>
      <c r="C49" s="13">
        <v>144</v>
      </c>
      <c r="D49" s="13">
        <v>160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468</v>
      </c>
      <c r="B50" s="13"/>
      <c r="C50" s="13">
        <v>7</v>
      </c>
      <c r="D50" s="13">
        <v>8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6" t="s">
        <v>264</v>
      </c>
      <c r="B52" s="16">
        <v>263</v>
      </c>
      <c r="C52" s="16">
        <v>120</v>
      </c>
      <c r="D52" s="16">
        <v>150</v>
      </c>
      <c r="E52" s="16">
        <v>13.72</v>
      </c>
      <c r="F52" s="16">
        <v>17.149999999999999</v>
      </c>
      <c r="G52" s="16">
        <v>7.52</v>
      </c>
      <c r="H52" s="16">
        <v>9.4</v>
      </c>
      <c r="I52" s="16">
        <v>8.58</v>
      </c>
      <c r="J52" s="16">
        <v>11.72</v>
      </c>
      <c r="K52" s="16">
        <v>152.96</v>
      </c>
      <c r="L52" s="16">
        <v>191.2</v>
      </c>
      <c r="M52" s="16">
        <v>1.65</v>
      </c>
      <c r="N52" s="16">
        <v>2.06</v>
      </c>
    </row>
    <row r="53" spans="1:14" x14ac:dyDescent="0.25">
      <c r="A53" s="13" t="s">
        <v>226</v>
      </c>
      <c r="B53" s="13"/>
      <c r="C53" s="15" t="s">
        <v>227</v>
      </c>
      <c r="D53" s="15" t="s">
        <v>228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470</v>
      </c>
      <c r="B54" s="13"/>
      <c r="C54" s="15">
        <v>4</v>
      </c>
      <c r="D54" s="15">
        <v>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241</v>
      </c>
      <c r="B55" s="13"/>
      <c r="C55" s="17" t="s">
        <v>265</v>
      </c>
      <c r="D55" s="17" t="s">
        <v>266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466</v>
      </c>
      <c r="B56" s="13"/>
      <c r="C56" s="13">
        <v>12</v>
      </c>
      <c r="D56" s="13">
        <v>15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465</v>
      </c>
      <c r="B57" s="13"/>
      <c r="C57" s="13">
        <v>4</v>
      </c>
      <c r="D57" s="13">
        <v>5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106</v>
      </c>
      <c r="B58" s="13"/>
      <c r="C58" s="13">
        <v>1</v>
      </c>
      <c r="D58" s="13">
        <v>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/>
      <c r="B59" s="13"/>
      <c r="C59" s="13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 t="s">
        <v>151</v>
      </c>
      <c r="B60" s="20"/>
      <c r="C60" s="20">
        <v>30</v>
      </c>
      <c r="D60" s="20">
        <v>50</v>
      </c>
      <c r="E60" s="16">
        <v>1.91</v>
      </c>
      <c r="F60" s="16">
        <v>3.19</v>
      </c>
      <c r="G60" s="16">
        <v>0.24</v>
      </c>
      <c r="H60" s="16">
        <v>0.4</v>
      </c>
      <c r="I60" s="16">
        <v>12.43</v>
      </c>
      <c r="J60" s="16">
        <v>20.71</v>
      </c>
      <c r="K60" s="16">
        <v>52.61</v>
      </c>
      <c r="L60" s="16">
        <v>87.68</v>
      </c>
      <c r="M60" s="16">
        <v>0</v>
      </c>
      <c r="N60" s="16">
        <v>0</v>
      </c>
    </row>
    <row r="61" spans="1:14" x14ac:dyDescent="0.25">
      <c r="A61" s="13"/>
      <c r="B61" s="13"/>
      <c r="C61" s="15"/>
      <c r="D61" s="15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6" t="s">
        <v>53</v>
      </c>
      <c r="B62" s="16">
        <v>390</v>
      </c>
      <c r="C62" s="20">
        <v>120</v>
      </c>
      <c r="D62" s="20">
        <v>150</v>
      </c>
      <c r="E62" s="16">
        <v>0.17</v>
      </c>
      <c r="F62" s="16">
        <v>0.21</v>
      </c>
      <c r="G62" s="16">
        <v>0.05</v>
      </c>
      <c r="H62" s="16">
        <v>0.06</v>
      </c>
      <c r="I62" s="16">
        <v>15.13</v>
      </c>
      <c r="J62" s="16">
        <v>18.920000000000002</v>
      </c>
      <c r="K62" s="16">
        <v>51.7</v>
      </c>
      <c r="L62" s="16">
        <v>64.62</v>
      </c>
      <c r="M62" s="16">
        <v>1.76</v>
      </c>
      <c r="N62" s="16">
        <v>2.21</v>
      </c>
    </row>
    <row r="63" spans="1:14" x14ac:dyDescent="0.25">
      <c r="A63" s="13" t="s">
        <v>153</v>
      </c>
      <c r="B63" s="13"/>
      <c r="C63" s="17" t="s">
        <v>214</v>
      </c>
      <c r="D63" s="17" t="s">
        <v>215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213</v>
      </c>
      <c r="B64" s="13"/>
      <c r="C64" s="17" t="s">
        <v>216</v>
      </c>
      <c r="D64" s="17" t="s">
        <v>217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133</v>
      </c>
      <c r="B65" s="13"/>
      <c r="C65" s="15">
        <v>7</v>
      </c>
      <c r="D65" s="15">
        <v>9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156</v>
      </c>
      <c r="B66" s="13"/>
      <c r="C66" s="15">
        <v>122</v>
      </c>
      <c r="D66" s="15">
        <v>152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5" t="s">
        <v>113</v>
      </c>
      <c r="B67" s="13"/>
      <c r="C67" s="13"/>
      <c r="D67" s="13"/>
      <c r="E67" s="13">
        <f t="shared" ref="E67:N67" si="2">E62+E60+E52+E38+E32</f>
        <v>20.990000000000002</v>
      </c>
      <c r="F67" s="13">
        <f t="shared" si="2"/>
        <v>26.529999999999998</v>
      </c>
      <c r="G67" s="13">
        <f t="shared" si="2"/>
        <v>16.350000000000001</v>
      </c>
      <c r="H67" s="13">
        <f t="shared" si="2"/>
        <v>20.93</v>
      </c>
      <c r="I67" s="13">
        <f t="shared" si="2"/>
        <v>48.11</v>
      </c>
      <c r="J67" s="13">
        <f t="shared" si="2"/>
        <v>69.13</v>
      </c>
      <c r="K67" s="13">
        <f t="shared" si="2"/>
        <v>432.20000000000005</v>
      </c>
      <c r="L67" s="13">
        <f t="shared" si="2"/>
        <v>566.70000000000005</v>
      </c>
      <c r="M67" s="13">
        <f t="shared" si="2"/>
        <v>16.580000000000002</v>
      </c>
      <c r="N67" s="13">
        <f t="shared" si="2"/>
        <v>21.490000000000002</v>
      </c>
    </row>
    <row r="68" spans="1:14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4" t="s">
        <v>10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 t="s">
        <v>18</v>
      </c>
      <c r="B70" s="16">
        <v>441</v>
      </c>
      <c r="C70" s="16">
        <v>60</v>
      </c>
      <c r="D70" s="16">
        <v>60</v>
      </c>
      <c r="E70" s="16">
        <v>4.8600000000000003</v>
      </c>
      <c r="F70" s="16">
        <v>4.8600000000000003</v>
      </c>
      <c r="G70" s="16">
        <v>7.3</v>
      </c>
      <c r="H70" s="16">
        <v>7.3</v>
      </c>
      <c r="I70" s="16">
        <v>38.799999999999997</v>
      </c>
      <c r="J70" s="16">
        <v>38.799999999999997</v>
      </c>
      <c r="K70" s="16">
        <v>202.5</v>
      </c>
      <c r="L70" s="16">
        <v>202.5</v>
      </c>
      <c r="M70" s="16">
        <v>0.15</v>
      </c>
      <c r="N70" s="16">
        <v>0.15</v>
      </c>
    </row>
    <row r="71" spans="1:14" x14ac:dyDescent="0.25">
      <c r="A71" s="13" t="s">
        <v>162</v>
      </c>
      <c r="B71" s="16">
        <v>436</v>
      </c>
      <c r="C71" s="13">
        <v>60</v>
      </c>
      <c r="D71" s="13">
        <v>60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470</v>
      </c>
      <c r="B72" s="13"/>
      <c r="C72" s="13">
        <v>39</v>
      </c>
      <c r="D72" s="13">
        <v>39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466</v>
      </c>
      <c r="B73" s="13"/>
      <c r="C73" s="13">
        <v>13</v>
      </c>
      <c r="D73" s="13">
        <v>13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104</v>
      </c>
      <c r="B74" s="13"/>
      <c r="C74" s="13">
        <v>6</v>
      </c>
      <c r="D74" s="13">
        <v>6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129</v>
      </c>
      <c r="B75" s="13"/>
      <c r="C75" s="13">
        <v>4</v>
      </c>
      <c r="D75" s="13">
        <v>4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106</v>
      </c>
      <c r="B76" s="13"/>
      <c r="C76" s="13">
        <v>1</v>
      </c>
      <c r="D76" s="13">
        <v>1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163</v>
      </c>
      <c r="B77" s="13"/>
      <c r="C77" s="13">
        <v>1</v>
      </c>
      <c r="D77" s="13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105</v>
      </c>
      <c r="B78" s="13"/>
      <c r="C78" s="13">
        <v>1</v>
      </c>
      <c r="D78" s="13">
        <v>1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241</v>
      </c>
      <c r="B79" s="13"/>
      <c r="C79" s="13">
        <v>2</v>
      </c>
      <c r="D79" s="13">
        <v>2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 t="s">
        <v>105</v>
      </c>
      <c r="B81" s="13"/>
      <c r="C81" s="13">
        <v>5</v>
      </c>
      <c r="D81" s="13">
        <v>5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 t="s">
        <v>132</v>
      </c>
      <c r="B82" s="13"/>
      <c r="C82" s="13">
        <v>2</v>
      </c>
      <c r="D82" s="13">
        <v>2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 t="s">
        <v>470</v>
      </c>
      <c r="B84" s="13"/>
      <c r="C84" s="13">
        <v>2</v>
      </c>
      <c r="D84" s="13">
        <v>2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3" t="s">
        <v>129</v>
      </c>
      <c r="B85" s="13"/>
      <c r="C85" s="13">
        <v>1</v>
      </c>
      <c r="D85" s="13">
        <v>1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6" t="s">
        <v>393</v>
      </c>
      <c r="B87" s="16">
        <v>420</v>
      </c>
      <c r="C87" s="16">
        <v>150</v>
      </c>
      <c r="D87" s="16">
        <v>200</v>
      </c>
      <c r="E87" s="16">
        <v>3.9</v>
      </c>
      <c r="F87" s="16">
        <v>5.2</v>
      </c>
      <c r="G87" s="16">
        <v>3.37</v>
      </c>
      <c r="H87" s="16">
        <v>4.5</v>
      </c>
      <c r="I87" s="16">
        <v>5.67</v>
      </c>
      <c r="J87" s="16">
        <v>7.56</v>
      </c>
      <c r="K87" s="16">
        <v>65.900000000000006</v>
      </c>
      <c r="L87" s="16">
        <v>87.86</v>
      </c>
      <c r="M87" s="16">
        <v>0.4</v>
      </c>
      <c r="N87" s="16">
        <v>0.54</v>
      </c>
    </row>
    <row r="88" spans="1:14" x14ac:dyDescent="0.25">
      <c r="A88" s="15" t="s">
        <v>113</v>
      </c>
      <c r="B88" s="13"/>
      <c r="C88" s="13"/>
      <c r="D88" s="13"/>
      <c r="E88" s="13">
        <f>E87+E70</f>
        <v>8.76</v>
      </c>
      <c r="F88" s="13">
        <f t="shared" ref="F88:N88" si="3">F87+F70</f>
        <v>10.06</v>
      </c>
      <c r="G88" s="13">
        <f t="shared" si="3"/>
        <v>10.67</v>
      </c>
      <c r="H88" s="13">
        <f t="shared" si="3"/>
        <v>11.8</v>
      </c>
      <c r="I88" s="13">
        <f t="shared" si="3"/>
        <v>44.47</v>
      </c>
      <c r="J88" s="13">
        <f t="shared" si="3"/>
        <v>46.36</v>
      </c>
      <c r="K88" s="13">
        <f t="shared" si="3"/>
        <v>268.39999999999998</v>
      </c>
      <c r="L88" s="13">
        <f t="shared" si="3"/>
        <v>290.36</v>
      </c>
      <c r="M88" s="13">
        <f t="shared" si="3"/>
        <v>0.55000000000000004</v>
      </c>
      <c r="N88" s="13">
        <f t="shared" si="3"/>
        <v>0.69000000000000006</v>
      </c>
    </row>
    <row r="89" spans="1:14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s="21" customFormat="1" ht="14.25" x14ac:dyDescent="0.2">
      <c r="A90" s="23" t="s">
        <v>165</v>
      </c>
      <c r="B90" s="16"/>
      <c r="C90" s="16"/>
      <c r="D90" s="16"/>
      <c r="E90" s="16">
        <f t="shared" ref="E90:N90" si="4">E88+E67+E29+E24</f>
        <v>41.21</v>
      </c>
      <c r="F90" s="16">
        <f t="shared" si="4"/>
        <v>49.849999999999994</v>
      </c>
      <c r="G90" s="16">
        <f t="shared" si="4"/>
        <v>41.56</v>
      </c>
      <c r="H90" s="16">
        <f t="shared" si="4"/>
        <v>49.720000000000006</v>
      </c>
      <c r="I90" s="16">
        <f t="shared" si="4"/>
        <v>165.14</v>
      </c>
      <c r="J90" s="16">
        <f t="shared" si="4"/>
        <v>204.91000000000003</v>
      </c>
      <c r="K90" s="16">
        <f t="shared" si="4"/>
        <v>1196.2400000000002</v>
      </c>
      <c r="L90" s="16">
        <f t="shared" si="4"/>
        <v>1425.2400000000002</v>
      </c>
      <c r="M90" s="16">
        <f t="shared" si="4"/>
        <v>70.900000000000006</v>
      </c>
      <c r="N90" s="16">
        <f t="shared" si="4"/>
        <v>76.53</v>
      </c>
    </row>
    <row r="91" spans="1:14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workbookViewId="0">
      <selection sqref="A1:XFD1048576"/>
    </sheetView>
  </sheetViews>
  <sheetFormatPr defaultRowHeight="15" x14ac:dyDescent="0.25"/>
  <cols>
    <col min="1" max="1" width="39.7109375" style="11" customWidth="1"/>
    <col min="2" max="16384" width="9.140625" style="11"/>
  </cols>
  <sheetData>
    <row r="1" spans="1:14" x14ac:dyDescent="0.25">
      <c r="B1" s="11" t="s">
        <v>423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s="21" customFormat="1" ht="14.25" x14ac:dyDescent="0.2">
      <c r="A6" s="16" t="s">
        <v>1</v>
      </c>
      <c r="B6" s="16">
        <v>251</v>
      </c>
      <c r="C6" s="20" t="s">
        <v>167</v>
      </c>
      <c r="D6" s="20" t="s">
        <v>198</v>
      </c>
      <c r="E6" s="16">
        <v>8.4</v>
      </c>
      <c r="F6" s="16">
        <v>10.08</v>
      </c>
      <c r="G6" s="16">
        <v>6</v>
      </c>
      <c r="H6" s="16">
        <v>6.5</v>
      </c>
      <c r="I6" s="16">
        <v>17.62</v>
      </c>
      <c r="J6" s="16">
        <v>19.02</v>
      </c>
      <c r="K6" s="16">
        <v>154.15</v>
      </c>
      <c r="L6" s="16">
        <v>188</v>
      </c>
      <c r="M6" s="16">
        <v>0.72</v>
      </c>
      <c r="N6" s="16">
        <v>0.77</v>
      </c>
    </row>
    <row r="7" spans="1:14" x14ac:dyDescent="0.25">
      <c r="A7" s="13" t="s">
        <v>471</v>
      </c>
      <c r="B7" s="13"/>
      <c r="C7" s="13">
        <v>92</v>
      </c>
      <c r="D7" s="13">
        <v>110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169</v>
      </c>
      <c r="B8" s="13"/>
      <c r="C8" s="13">
        <v>6</v>
      </c>
      <c r="D8" s="13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472</v>
      </c>
      <c r="B9" s="13"/>
      <c r="C9" s="13">
        <v>25</v>
      </c>
      <c r="D9" s="13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468</v>
      </c>
      <c r="B10" s="13"/>
      <c r="C10" s="13">
        <v>5</v>
      </c>
      <c r="D10" s="13">
        <v>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241</v>
      </c>
      <c r="B11" s="13"/>
      <c r="C11" s="13">
        <v>5</v>
      </c>
      <c r="D11" s="13">
        <v>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105</v>
      </c>
      <c r="B12" s="13"/>
      <c r="C12" s="13">
        <v>9</v>
      </c>
      <c r="D12" s="13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3">
        <v>5</v>
      </c>
      <c r="D13" s="13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339</v>
      </c>
      <c r="B14" s="13"/>
      <c r="C14" s="13">
        <v>7</v>
      </c>
      <c r="D14" s="13">
        <v>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170</v>
      </c>
      <c r="B15" s="13"/>
      <c r="C15" s="13">
        <v>20</v>
      </c>
      <c r="D15" s="13">
        <v>20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171</v>
      </c>
      <c r="B16" s="13"/>
      <c r="C16" s="13">
        <v>5</v>
      </c>
      <c r="D16" s="13">
        <v>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12</v>
      </c>
      <c r="B18" s="20">
        <v>416</v>
      </c>
      <c r="C18" s="20">
        <v>150</v>
      </c>
      <c r="D18" s="20">
        <v>200</v>
      </c>
      <c r="E18" s="16">
        <v>3.06</v>
      </c>
      <c r="F18" s="16">
        <v>4.08</v>
      </c>
      <c r="G18" s="16">
        <v>2.96</v>
      </c>
      <c r="H18" s="16">
        <v>3.94</v>
      </c>
      <c r="I18" s="16">
        <v>12.47</v>
      </c>
      <c r="J18" s="16">
        <v>16.600000000000001</v>
      </c>
      <c r="K18" s="16">
        <v>87.6</v>
      </c>
      <c r="L18" s="16">
        <v>116.8</v>
      </c>
      <c r="M18" s="16">
        <v>1.07</v>
      </c>
      <c r="N18" s="16">
        <v>1.42</v>
      </c>
    </row>
    <row r="19" spans="1:14" x14ac:dyDescent="0.25">
      <c r="A19" s="13" t="s">
        <v>110</v>
      </c>
      <c r="B19" s="15"/>
      <c r="C19" s="15">
        <v>2</v>
      </c>
      <c r="D19" s="15">
        <v>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105</v>
      </c>
      <c r="B20" s="15"/>
      <c r="C20" s="15">
        <v>9</v>
      </c>
      <c r="D20" s="15">
        <v>12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466</v>
      </c>
      <c r="B21" s="15"/>
      <c r="C21" s="15">
        <v>92</v>
      </c>
      <c r="D21" s="15">
        <v>122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104</v>
      </c>
      <c r="B22" s="15"/>
      <c r="C22" s="15">
        <v>65</v>
      </c>
      <c r="D22" s="15">
        <v>87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5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 t="s">
        <v>25</v>
      </c>
      <c r="B24" s="20">
        <v>1</v>
      </c>
      <c r="C24" s="31" t="s">
        <v>112</v>
      </c>
      <c r="D24" s="31" t="s">
        <v>260</v>
      </c>
      <c r="E24" s="16">
        <v>2.91</v>
      </c>
      <c r="F24" s="16">
        <v>3.62</v>
      </c>
      <c r="G24" s="16">
        <v>5.88</v>
      </c>
      <c r="H24" s="16">
        <v>5.97</v>
      </c>
      <c r="I24" s="16">
        <v>17.43</v>
      </c>
      <c r="J24" s="16">
        <v>21.8</v>
      </c>
      <c r="K24" s="16">
        <v>143</v>
      </c>
      <c r="L24" s="16">
        <v>164.33</v>
      </c>
      <c r="M24" s="16">
        <v>0</v>
      </c>
      <c r="N24" s="16">
        <v>0</v>
      </c>
    </row>
    <row r="25" spans="1:14" x14ac:dyDescent="0.25">
      <c r="A25" s="13" t="s">
        <v>111</v>
      </c>
      <c r="B25" s="15"/>
      <c r="C25" s="15">
        <v>40</v>
      </c>
      <c r="D25" s="15">
        <v>50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 t="s">
        <v>465</v>
      </c>
      <c r="B26" s="15"/>
      <c r="C26" s="15">
        <v>10</v>
      </c>
      <c r="D26" s="15">
        <v>10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5"/>
      <c r="C27" s="15"/>
      <c r="D27" s="15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6" t="s">
        <v>6</v>
      </c>
      <c r="B28" s="20">
        <v>227</v>
      </c>
      <c r="C28" s="31">
        <v>40</v>
      </c>
      <c r="D28" s="20">
        <v>40</v>
      </c>
      <c r="E28" s="16">
        <v>4.41</v>
      </c>
      <c r="F28" s="16">
        <v>4.41</v>
      </c>
      <c r="G28" s="16">
        <v>2.72</v>
      </c>
      <c r="H28" s="16">
        <v>2.72</v>
      </c>
      <c r="I28" s="16">
        <v>0.22</v>
      </c>
      <c r="J28" s="16">
        <v>0.22</v>
      </c>
      <c r="K28" s="16">
        <v>40.6</v>
      </c>
      <c r="L28" s="16">
        <v>40.6</v>
      </c>
      <c r="M28" s="16">
        <v>0</v>
      </c>
      <c r="N28" s="16">
        <v>0</v>
      </c>
    </row>
    <row r="29" spans="1:14" x14ac:dyDescent="0.25">
      <c r="A29" s="15" t="s">
        <v>113</v>
      </c>
      <c r="B29" s="13"/>
      <c r="C29" s="13"/>
      <c r="D29" s="13"/>
      <c r="E29" s="13">
        <f t="shared" ref="E29:N29" si="0">E24+E18+E6+E28</f>
        <v>18.78</v>
      </c>
      <c r="F29" s="13">
        <f t="shared" si="0"/>
        <v>22.19</v>
      </c>
      <c r="G29" s="13">
        <f t="shared" si="0"/>
        <v>17.559999999999999</v>
      </c>
      <c r="H29" s="13">
        <f t="shared" si="0"/>
        <v>19.13</v>
      </c>
      <c r="I29" s="13">
        <f t="shared" si="0"/>
        <v>47.739999999999995</v>
      </c>
      <c r="J29" s="13">
        <f t="shared" si="0"/>
        <v>57.64</v>
      </c>
      <c r="K29" s="13">
        <f t="shared" si="0"/>
        <v>425.35</v>
      </c>
      <c r="L29" s="13">
        <f t="shared" si="0"/>
        <v>509.73</v>
      </c>
      <c r="M29" s="13">
        <f t="shared" si="0"/>
        <v>1.79</v>
      </c>
      <c r="N29" s="13">
        <f t="shared" si="0"/>
        <v>2.19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7</v>
      </c>
      <c r="B31" s="13"/>
      <c r="C31" s="15"/>
      <c r="D31" s="15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6" t="s">
        <v>394</v>
      </c>
      <c r="B32" s="16">
        <v>359</v>
      </c>
      <c r="C32" s="20">
        <v>120</v>
      </c>
      <c r="D32" s="20">
        <v>150</v>
      </c>
      <c r="E32" s="16">
        <v>0</v>
      </c>
      <c r="F32" s="16">
        <v>0</v>
      </c>
      <c r="G32" s="16">
        <v>0</v>
      </c>
      <c r="H32" s="16">
        <v>0</v>
      </c>
      <c r="I32" s="16">
        <v>19.440000000000001</v>
      </c>
      <c r="J32" s="16">
        <v>21.77</v>
      </c>
      <c r="K32" s="16">
        <v>71.28</v>
      </c>
      <c r="L32" s="16">
        <v>87.48</v>
      </c>
      <c r="M32" s="16">
        <v>0</v>
      </c>
      <c r="N32" s="16">
        <v>0</v>
      </c>
    </row>
    <row r="33" spans="1:14" x14ac:dyDescent="0.25">
      <c r="A33" s="13" t="s">
        <v>114</v>
      </c>
      <c r="B33" s="13"/>
      <c r="C33" s="15">
        <v>14</v>
      </c>
      <c r="D33" s="15">
        <v>18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 t="s">
        <v>105</v>
      </c>
      <c r="B34" s="13"/>
      <c r="C34" s="15">
        <v>8</v>
      </c>
      <c r="D34" s="15">
        <v>10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 t="s">
        <v>104</v>
      </c>
      <c r="B35" s="13"/>
      <c r="C35" s="15">
        <v>120</v>
      </c>
      <c r="D35" s="15">
        <v>150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6"/>
      <c r="B36" s="16"/>
      <c r="C36" s="20"/>
      <c r="D36" s="20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x14ac:dyDescent="0.25">
      <c r="A37" s="15" t="s">
        <v>113</v>
      </c>
      <c r="B37" s="13"/>
      <c r="C37" s="13"/>
      <c r="D37" s="13"/>
      <c r="E37" s="13">
        <f t="shared" ref="E37:N37" si="1">E36+E32</f>
        <v>0</v>
      </c>
      <c r="F37" s="13">
        <f t="shared" si="1"/>
        <v>0</v>
      </c>
      <c r="G37" s="13">
        <f t="shared" si="1"/>
        <v>0</v>
      </c>
      <c r="H37" s="13">
        <f t="shared" si="1"/>
        <v>0</v>
      </c>
      <c r="I37" s="13">
        <f t="shared" si="1"/>
        <v>19.440000000000001</v>
      </c>
      <c r="J37" s="13">
        <f t="shared" si="1"/>
        <v>21.77</v>
      </c>
      <c r="K37" s="13">
        <f t="shared" si="1"/>
        <v>71.28</v>
      </c>
      <c r="L37" s="13">
        <f t="shared" si="1"/>
        <v>87.48</v>
      </c>
      <c r="M37" s="13">
        <f t="shared" si="1"/>
        <v>0</v>
      </c>
      <c r="N37" s="13">
        <f t="shared" si="1"/>
        <v>0</v>
      </c>
    </row>
    <row r="38" spans="1:14" x14ac:dyDescent="0.25">
      <c r="A38" s="14" t="s">
        <v>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s="21" customFormat="1" ht="14.25" x14ac:dyDescent="0.2">
      <c r="A39" s="16" t="s">
        <v>380</v>
      </c>
      <c r="B39" s="16">
        <v>21</v>
      </c>
      <c r="C39" s="16">
        <v>40</v>
      </c>
      <c r="D39" s="16">
        <v>60</v>
      </c>
      <c r="E39" s="16">
        <v>0.56999999999999995</v>
      </c>
      <c r="F39" s="16">
        <v>0.86</v>
      </c>
      <c r="G39" s="16">
        <v>1.81</v>
      </c>
      <c r="H39" s="16">
        <v>2.74</v>
      </c>
      <c r="I39" s="16">
        <v>3.86</v>
      </c>
      <c r="J39" s="16">
        <v>5.23</v>
      </c>
      <c r="K39" s="16">
        <v>37.54</v>
      </c>
      <c r="L39" s="16">
        <v>49.18</v>
      </c>
      <c r="M39" s="16">
        <v>13.21</v>
      </c>
      <c r="N39" s="16">
        <v>19.8</v>
      </c>
    </row>
    <row r="40" spans="1:14" x14ac:dyDescent="0.25">
      <c r="A40" s="13" t="s">
        <v>381</v>
      </c>
      <c r="B40" s="13"/>
      <c r="C40" s="15" t="s">
        <v>382</v>
      </c>
      <c r="D40" s="15" t="s">
        <v>383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131</v>
      </c>
      <c r="B41" s="13"/>
      <c r="C41" s="17" t="s">
        <v>180</v>
      </c>
      <c r="D41" s="17" t="s">
        <v>182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384</v>
      </c>
      <c r="B42" s="13"/>
      <c r="C42" s="17" t="s">
        <v>205</v>
      </c>
      <c r="D42" s="17" t="s">
        <v>158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133</v>
      </c>
      <c r="B43" s="13"/>
      <c r="C43" s="17" t="s">
        <v>187</v>
      </c>
      <c r="D43" s="17" t="s">
        <v>188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132</v>
      </c>
      <c r="B44" s="13"/>
      <c r="C44" s="17" t="s">
        <v>143</v>
      </c>
      <c r="D44" s="17" t="s">
        <v>216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106</v>
      </c>
      <c r="B45" s="13"/>
      <c r="C45" s="17" t="s">
        <v>145</v>
      </c>
      <c r="D45" s="17" t="s">
        <v>145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ht="29.25" x14ac:dyDescent="0.25">
      <c r="A47" s="36" t="s">
        <v>268</v>
      </c>
      <c r="B47" s="16">
        <v>86</v>
      </c>
      <c r="C47" s="34" t="s">
        <v>157</v>
      </c>
      <c r="D47" s="20" t="s">
        <v>342</v>
      </c>
      <c r="E47" s="16">
        <v>4.58</v>
      </c>
      <c r="F47" s="16">
        <v>6.18</v>
      </c>
      <c r="G47" s="16">
        <v>5.78</v>
      </c>
      <c r="H47" s="16">
        <v>6.8</v>
      </c>
      <c r="I47" s="16">
        <v>18.84</v>
      </c>
      <c r="J47" s="16">
        <v>23.1</v>
      </c>
      <c r="K47" s="16">
        <v>133.91</v>
      </c>
      <c r="L47" s="16">
        <v>156.6</v>
      </c>
      <c r="M47" s="16">
        <v>7.87</v>
      </c>
      <c r="N47" s="16">
        <v>8.82</v>
      </c>
    </row>
    <row r="48" spans="1:14" x14ac:dyDescent="0.25">
      <c r="A48" s="13" t="s">
        <v>212</v>
      </c>
      <c r="B48" s="13"/>
      <c r="C48" s="15" t="s">
        <v>117</v>
      </c>
      <c r="D48" s="15" t="s">
        <v>343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122</v>
      </c>
      <c r="B49" s="13"/>
      <c r="C49" s="15" t="s">
        <v>335</v>
      </c>
      <c r="D49" s="15" t="s">
        <v>336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126</v>
      </c>
      <c r="B50" s="13"/>
      <c r="C50" s="17" t="s">
        <v>267</v>
      </c>
      <c r="D50" s="17" t="s">
        <v>141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123</v>
      </c>
      <c r="B51" s="13"/>
      <c r="C51" s="17" t="s">
        <v>124</v>
      </c>
      <c r="D51" s="17" t="s">
        <v>182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269</v>
      </c>
      <c r="B52" s="13"/>
      <c r="C52" s="17" t="s">
        <v>174</v>
      </c>
      <c r="D52" s="17" t="s">
        <v>331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129</v>
      </c>
      <c r="B53" s="13"/>
      <c r="C53" s="13">
        <v>2</v>
      </c>
      <c r="D53" s="13">
        <v>3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104</v>
      </c>
      <c r="B54" s="13"/>
      <c r="C54" s="13">
        <v>180</v>
      </c>
      <c r="D54" s="13">
        <v>200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106</v>
      </c>
      <c r="B55" s="13"/>
      <c r="C55" s="13">
        <v>1</v>
      </c>
      <c r="D55" s="13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26" t="s">
        <v>468</v>
      </c>
      <c r="B56" s="13"/>
      <c r="C56" s="18">
        <v>7</v>
      </c>
      <c r="D56" s="15">
        <v>8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23" t="s">
        <v>45</v>
      </c>
      <c r="B58" s="20">
        <v>362</v>
      </c>
      <c r="C58" s="16">
        <v>100</v>
      </c>
      <c r="D58" s="20">
        <v>150</v>
      </c>
      <c r="E58" s="16">
        <v>1.66</v>
      </c>
      <c r="F58" s="16">
        <v>2.4900000000000002</v>
      </c>
      <c r="G58" s="16">
        <v>3.86</v>
      </c>
      <c r="H58" s="16">
        <v>5.8</v>
      </c>
      <c r="I58" s="16">
        <v>12.38</v>
      </c>
      <c r="J58" s="16">
        <v>14.07</v>
      </c>
      <c r="K58" s="16">
        <v>85.78</v>
      </c>
      <c r="L58" s="16">
        <v>128.66999999999999</v>
      </c>
      <c r="M58" s="16">
        <v>20.6</v>
      </c>
      <c r="N58" s="16">
        <v>31</v>
      </c>
    </row>
    <row r="59" spans="1:14" x14ac:dyDescent="0.25">
      <c r="A59" s="13" t="s">
        <v>122</v>
      </c>
      <c r="B59" s="13"/>
      <c r="C59" s="15" t="s">
        <v>223</v>
      </c>
      <c r="D59" s="15" t="s">
        <v>337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120</v>
      </c>
      <c r="B60" s="13"/>
      <c r="C60" s="15" t="s">
        <v>119</v>
      </c>
      <c r="D60" s="15" t="s">
        <v>488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179</v>
      </c>
      <c r="B61" s="13"/>
      <c r="C61" s="17" t="s">
        <v>270</v>
      </c>
      <c r="D61" s="15" t="s">
        <v>489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126</v>
      </c>
      <c r="B62" s="13"/>
      <c r="C62" s="17" t="s">
        <v>124</v>
      </c>
      <c r="D62" s="17" t="s">
        <v>492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 t="s">
        <v>465</v>
      </c>
      <c r="B63" s="13"/>
      <c r="C63" s="13">
        <v>3</v>
      </c>
      <c r="D63" s="13">
        <v>7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128</v>
      </c>
      <c r="B64" s="13"/>
      <c r="C64" s="13">
        <v>3</v>
      </c>
      <c r="D64" s="13">
        <v>7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106</v>
      </c>
      <c r="B65" s="13"/>
      <c r="C65" s="13">
        <v>1</v>
      </c>
      <c r="D65" s="13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470</v>
      </c>
      <c r="B66" s="13"/>
      <c r="C66" s="13">
        <v>2</v>
      </c>
      <c r="D66" s="13">
        <v>5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104</v>
      </c>
      <c r="B67" s="13"/>
      <c r="C67" s="13">
        <v>26</v>
      </c>
      <c r="D67" s="13">
        <v>39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36" t="s">
        <v>274</v>
      </c>
      <c r="B69" s="20">
        <v>299</v>
      </c>
      <c r="C69" s="20">
        <v>60</v>
      </c>
      <c r="D69" s="20">
        <v>75</v>
      </c>
      <c r="E69" s="16">
        <v>7.66</v>
      </c>
      <c r="F69" s="16">
        <v>9.57</v>
      </c>
      <c r="G69" s="16">
        <v>4.3</v>
      </c>
      <c r="H69" s="16">
        <v>4.9000000000000004</v>
      </c>
      <c r="I69" s="16">
        <v>8.5</v>
      </c>
      <c r="J69" s="16">
        <v>10.62</v>
      </c>
      <c r="K69" s="16">
        <v>117.44</v>
      </c>
      <c r="L69" s="16">
        <v>146.80000000000001</v>
      </c>
      <c r="M69" s="16">
        <v>0.5</v>
      </c>
      <c r="N69" s="16">
        <v>0.62</v>
      </c>
    </row>
    <row r="70" spans="1:14" x14ac:dyDescent="0.25">
      <c r="A70" s="13" t="s">
        <v>271</v>
      </c>
      <c r="B70" s="20"/>
      <c r="C70" s="17" t="s">
        <v>272</v>
      </c>
      <c r="D70" s="17" t="s">
        <v>276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3" t="s">
        <v>469</v>
      </c>
      <c r="B71" s="20"/>
      <c r="C71" s="17" t="s">
        <v>273</v>
      </c>
      <c r="D71" s="17" t="s">
        <v>277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104</v>
      </c>
      <c r="B72" s="20"/>
      <c r="C72" s="17" t="s">
        <v>139</v>
      </c>
      <c r="D72" s="17" t="s">
        <v>273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126</v>
      </c>
      <c r="B73" s="20"/>
      <c r="C73" s="17" t="s">
        <v>189</v>
      </c>
      <c r="D73" s="17" t="s">
        <v>180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470</v>
      </c>
      <c r="B74" s="20"/>
      <c r="C74" s="17" t="s">
        <v>143</v>
      </c>
      <c r="D74" s="17" t="s">
        <v>144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106</v>
      </c>
      <c r="B75" s="20"/>
      <c r="C75" s="17" t="s">
        <v>145</v>
      </c>
      <c r="D75" s="17" t="s">
        <v>145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241</v>
      </c>
      <c r="B76" s="20"/>
      <c r="C76" s="17" t="s">
        <v>145</v>
      </c>
      <c r="D76" s="17" t="s">
        <v>145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129</v>
      </c>
      <c r="B77" s="15"/>
      <c r="C77" s="17" t="s">
        <v>145</v>
      </c>
      <c r="D77" s="17" t="s">
        <v>145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6" t="s">
        <v>151</v>
      </c>
      <c r="B79" s="20"/>
      <c r="C79" s="20">
        <v>30</v>
      </c>
      <c r="D79" s="20">
        <v>50</v>
      </c>
      <c r="E79" s="16">
        <v>1.91</v>
      </c>
      <c r="F79" s="16">
        <v>3.19</v>
      </c>
      <c r="G79" s="16">
        <v>0.24</v>
      </c>
      <c r="H79" s="16">
        <v>0.4</v>
      </c>
      <c r="I79" s="16">
        <v>12.43</v>
      </c>
      <c r="J79" s="16">
        <v>20.71</v>
      </c>
      <c r="K79" s="16">
        <v>52.61</v>
      </c>
      <c r="L79" s="16">
        <v>87.68</v>
      </c>
      <c r="M79" s="16">
        <v>0</v>
      </c>
      <c r="N79" s="16">
        <v>0</v>
      </c>
    </row>
    <row r="80" spans="1:14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 t="s">
        <v>152</v>
      </c>
      <c r="B81" s="16">
        <v>390</v>
      </c>
      <c r="C81" s="16">
        <v>120</v>
      </c>
      <c r="D81" s="16">
        <v>150</v>
      </c>
      <c r="E81" s="16">
        <v>0.03</v>
      </c>
      <c r="F81" s="16">
        <v>0.04</v>
      </c>
      <c r="G81" s="16">
        <v>0</v>
      </c>
      <c r="H81" s="16">
        <v>0</v>
      </c>
      <c r="I81" s="16">
        <v>10.19</v>
      </c>
      <c r="J81" s="16">
        <v>12.74</v>
      </c>
      <c r="K81" s="16">
        <v>41</v>
      </c>
      <c r="L81" s="16">
        <v>51.11</v>
      </c>
      <c r="M81" s="16">
        <v>0.02</v>
      </c>
      <c r="N81" s="16">
        <v>0.03</v>
      </c>
    </row>
    <row r="82" spans="1:14" x14ac:dyDescent="0.25">
      <c r="A82" s="13" t="s">
        <v>153</v>
      </c>
      <c r="B82" s="13"/>
      <c r="C82" s="15" t="s">
        <v>154</v>
      </c>
      <c r="D82" s="15" t="s">
        <v>155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133</v>
      </c>
      <c r="B83" s="13"/>
      <c r="C83" s="13">
        <v>7</v>
      </c>
      <c r="D83" s="13">
        <v>9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 t="s">
        <v>156</v>
      </c>
      <c r="B84" s="13"/>
      <c r="C84" s="13">
        <v>122</v>
      </c>
      <c r="D84" s="13">
        <v>152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5" t="s">
        <v>113</v>
      </c>
      <c r="B85" s="13"/>
      <c r="C85" s="13"/>
      <c r="D85" s="13"/>
      <c r="E85" s="13">
        <f t="shared" ref="E85:N85" si="2">E81+E79+E69+E58+E47+E39</f>
        <v>16.41</v>
      </c>
      <c r="F85" s="13">
        <f t="shared" si="2"/>
        <v>22.33</v>
      </c>
      <c r="G85" s="13">
        <f t="shared" si="2"/>
        <v>15.99</v>
      </c>
      <c r="H85" s="13">
        <f t="shared" si="2"/>
        <v>20.64</v>
      </c>
      <c r="I85" s="13">
        <f t="shared" si="2"/>
        <v>66.2</v>
      </c>
      <c r="J85" s="13">
        <f t="shared" si="2"/>
        <v>86.470000000000013</v>
      </c>
      <c r="K85" s="13">
        <f t="shared" si="2"/>
        <v>468.28000000000003</v>
      </c>
      <c r="L85" s="13">
        <f t="shared" si="2"/>
        <v>620.04</v>
      </c>
      <c r="M85" s="13">
        <f t="shared" si="2"/>
        <v>42.2</v>
      </c>
      <c r="N85" s="13">
        <f t="shared" si="2"/>
        <v>60.269999999999996</v>
      </c>
    </row>
    <row r="86" spans="1:14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4" t="s">
        <v>10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6" t="s">
        <v>368</v>
      </c>
      <c r="B88" s="16">
        <v>420</v>
      </c>
      <c r="C88" s="16">
        <v>200</v>
      </c>
      <c r="D88" s="16">
        <v>200</v>
      </c>
      <c r="E88" s="16">
        <v>5.2</v>
      </c>
      <c r="F88" s="16">
        <v>5.2</v>
      </c>
      <c r="G88" s="16">
        <v>5</v>
      </c>
      <c r="H88" s="16">
        <v>5</v>
      </c>
      <c r="I88" s="16">
        <v>8</v>
      </c>
      <c r="J88" s="16">
        <v>8</v>
      </c>
      <c r="K88" s="16">
        <v>88.2</v>
      </c>
      <c r="L88" s="16">
        <v>88.2</v>
      </c>
      <c r="M88" s="16">
        <v>0</v>
      </c>
      <c r="N88" s="16">
        <v>0</v>
      </c>
    </row>
    <row r="89" spans="1:14" x14ac:dyDescent="0.25">
      <c r="A89" s="16" t="s">
        <v>13</v>
      </c>
      <c r="B89" s="20"/>
      <c r="C89" s="20">
        <v>25</v>
      </c>
      <c r="D89" s="20">
        <v>50</v>
      </c>
      <c r="E89" s="16">
        <v>0.64</v>
      </c>
      <c r="F89" s="16">
        <v>1.29</v>
      </c>
      <c r="G89" s="16">
        <v>0.56000000000000005</v>
      </c>
      <c r="H89" s="16">
        <v>1.1299999999999999</v>
      </c>
      <c r="I89" s="16">
        <v>13.24</v>
      </c>
      <c r="J89" s="16">
        <v>26.48</v>
      </c>
      <c r="K89" s="16">
        <v>69.260000000000005</v>
      </c>
      <c r="L89" s="16">
        <v>138.52000000000001</v>
      </c>
      <c r="M89" s="16">
        <v>0.13</v>
      </c>
      <c r="N89" s="16">
        <v>0.26</v>
      </c>
    </row>
    <row r="90" spans="1:14" x14ac:dyDescent="0.25">
      <c r="A90" s="15" t="s">
        <v>113</v>
      </c>
      <c r="B90" s="13"/>
      <c r="C90" s="13"/>
      <c r="D90" s="13"/>
      <c r="E90" s="13">
        <f t="shared" ref="E90:N90" si="3">E89+E88</f>
        <v>5.84</v>
      </c>
      <c r="F90" s="13">
        <f t="shared" si="3"/>
        <v>6.49</v>
      </c>
      <c r="G90" s="13">
        <f t="shared" si="3"/>
        <v>5.5600000000000005</v>
      </c>
      <c r="H90" s="13">
        <f t="shared" si="3"/>
        <v>6.13</v>
      </c>
      <c r="I90" s="13">
        <f t="shared" si="3"/>
        <v>21.240000000000002</v>
      </c>
      <c r="J90" s="13">
        <f t="shared" si="3"/>
        <v>34.480000000000004</v>
      </c>
      <c r="K90" s="13">
        <f t="shared" si="3"/>
        <v>157.46</v>
      </c>
      <c r="L90" s="13">
        <f t="shared" si="3"/>
        <v>226.72000000000003</v>
      </c>
      <c r="M90" s="13">
        <f t="shared" si="3"/>
        <v>0.13</v>
      </c>
      <c r="N90" s="13">
        <f t="shared" si="3"/>
        <v>0.26</v>
      </c>
    </row>
    <row r="91" spans="1:14" s="21" customFormat="1" ht="14.25" x14ac:dyDescent="0.2">
      <c r="A91" s="16" t="s">
        <v>165</v>
      </c>
      <c r="B91" s="16"/>
      <c r="C91" s="16"/>
      <c r="D91" s="16"/>
      <c r="E91" s="16">
        <f t="shared" ref="E91:N91" si="4">E90+E85+E37+E29</f>
        <v>41.03</v>
      </c>
      <c r="F91" s="16">
        <f t="shared" si="4"/>
        <v>51.010000000000005</v>
      </c>
      <c r="G91" s="16">
        <f t="shared" si="4"/>
        <v>39.11</v>
      </c>
      <c r="H91" s="16">
        <f t="shared" si="4"/>
        <v>45.9</v>
      </c>
      <c r="I91" s="16">
        <f t="shared" si="4"/>
        <v>154.62</v>
      </c>
      <c r="J91" s="16">
        <f t="shared" si="4"/>
        <v>200.36</v>
      </c>
      <c r="K91" s="16">
        <f t="shared" si="4"/>
        <v>1122.3699999999999</v>
      </c>
      <c r="L91" s="16">
        <f t="shared" si="4"/>
        <v>1443.97</v>
      </c>
      <c r="M91" s="16">
        <f t="shared" si="4"/>
        <v>44.120000000000005</v>
      </c>
      <c r="N91" s="16">
        <f t="shared" si="4"/>
        <v>62.719999999999992</v>
      </c>
    </row>
    <row r="92" spans="1:14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topLeftCell="A67" workbookViewId="0">
      <selection sqref="A1:XFD1048576"/>
    </sheetView>
  </sheetViews>
  <sheetFormatPr defaultRowHeight="15" x14ac:dyDescent="0.25"/>
  <cols>
    <col min="1" max="1" width="40.28515625" style="11" customWidth="1"/>
    <col min="2" max="16384" width="9.140625" style="11"/>
  </cols>
  <sheetData>
    <row r="1" spans="1:14" x14ac:dyDescent="0.25">
      <c r="B1" s="11" t="s">
        <v>284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278</v>
      </c>
      <c r="B6" s="16">
        <v>199</v>
      </c>
      <c r="C6" s="20" t="s">
        <v>195</v>
      </c>
      <c r="D6" s="20" t="s">
        <v>196</v>
      </c>
      <c r="E6" s="16">
        <v>5.0199999999999996</v>
      </c>
      <c r="F6" s="16">
        <v>6.1</v>
      </c>
      <c r="G6" s="16">
        <v>7.96</v>
      </c>
      <c r="H6" s="16">
        <v>10.3</v>
      </c>
      <c r="I6" s="16">
        <v>16.96</v>
      </c>
      <c r="J6" s="16">
        <v>22.75</v>
      </c>
      <c r="K6" s="16">
        <v>159.47999999999999</v>
      </c>
      <c r="L6" s="16">
        <v>228.8</v>
      </c>
      <c r="M6" s="16">
        <v>1.62</v>
      </c>
      <c r="N6" s="16">
        <v>1.95</v>
      </c>
    </row>
    <row r="7" spans="1:14" x14ac:dyDescent="0.25">
      <c r="A7" s="13" t="s">
        <v>229</v>
      </c>
      <c r="B7" s="13"/>
      <c r="C7" s="13">
        <v>10</v>
      </c>
      <c r="D7" s="13">
        <v>12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108</v>
      </c>
      <c r="B8" s="13"/>
      <c r="C8" s="13">
        <v>10</v>
      </c>
      <c r="D8" s="13">
        <v>12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464</v>
      </c>
      <c r="B9" s="13"/>
      <c r="C9" s="13">
        <v>125</v>
      </c>
      <c r="D9" s="13">
        <v>150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104</v>
      </c>
      <c r="B10" s="13"/>
      <c r="C10" s="13">
        <v>18</v>
      </c>
      <c r="D10" s="13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105</v>
      </c>
      <c r="B11" s="13"/>
      <c r="C11" s="13">
        <v>5</v>
      </c>
      <c r="D11" s="13">
        <v>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106</v>
      </c>
      <c r="B12" s="13"/>
      <c r="C12" s="13">
        <v>1</v>
      </c>
      <c r="D12" s="13">
        <v>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3">
        <v>5</v>
      </c>
      <c r="D13" s="13">
        <v>7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6" t="s">
        <v>14</v>
      </c>
      <c r="B15" s="20">
        <v>414</v>
      </c>
      <c r="C15" s="20">
        <v>180</v>
      </c>
      <c r="D15" s="20">
        <v>200</v>
      </c>
      <c r="E15" s="16">
        <v>2.52</v>
      </c>
      <c r="F15" s="16">
        <v>2.8</v>
      </c>
      <c r="G15" s="16">
        <v>2.59</v>
      </c>
      <c r="H15" s="16">
        <v>2.87</v>
      </c>
      <c r="I15" s="16">
        <v>13.68</v>
      </c>
      <c r="J15" s="16">
        <v>15.2</v>
      </c>
      <c r="K15" s="16">
        <v>87.14</v>
      </c>
      <c r="L15" s="16">
        <v>96.82</v>
      </c>
      <c r="M15" s="16">
        <v>1.17</v>
      </c>
      <c r="N15" s="16">
        <v>1.75</v>
      </c>
    </row>
    <row r="16" spans="1:14" x14ac:dyDescent="0.25">
      <c r="A16" s="13" t="s">
        <v>172</v>
      </c>
      <c r="B16" s="15"/>
      <c r="C16" s="15">
        <v>2</v>
      </c>
      <c r="D16" s="15">
        <v>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105</v>
      </c>
      <c r="B17" s="15"/>
      <c r="C17" s="15">
        <v>11</v>
      </c>
      <c r="D17" s="15">
        <v>12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466</v>
      </c>
      <c r="B18" s="15"/>
      <c r="C18" s="15">
        <v>90</v>
      </c>
      <c r="D18" s="15">
        <v>100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 t="s">
        <v>104</v>
      </c>
      <c r="B19" s="15"/>
      <c r="C19" s="15">
        <v>108</v>
      </c>
      <c r="D19" s="15">
        <v>120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6" t="s">
        <v>175</v>
      </c>
      <c r="B21" s="20">
        <v>3</v>
      </c>
      <c r="C21" s="31" t="s">
        <v>176</v>
      </c>
      <c r="D21" s="31" t="s">
        <v>177</v>
      </c>
      <c r="E21" s="16">
        <v>5.8</v>
      </c>
      <c r="F21" s="16">
        <v>7.89</v>
      </c>
      <c r="G21" s="16">
        <v>6.67</v>
      </c>
      <c r="H21" s="16">
        <v>8.1</v>
      </c>
      <c r="I21" s="16">
        <v>19.649999999999999</v>
      </c>
      <c r="J21" s="16">
        <v>24.64</v>
      </c>
      <c r="K21" s="16">
        <v>143.62</v>
      </c>
      <c r="L21" s="16">
        <v>182.71</v>
      </c>
      <c r="M21" s="16">
        <v>0.02</v>
      </c>
      <c r="N21" s="16">
        <v>0.04</v>
      </c>
    </row>
    <row r="22" spans="1:14" x14ac:dyDescent="0.25">
      <c r="A22" s="13" t="s">
        <v>111</v>
      </c>
      <c r="B22" s="15"/>
      <c r="C22" s="15">
        <v>40</v>
      </c>
      <c r="D22" s="15">
        <v>50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465</v>
      </c>
      <c r="B23" s="15"/>
      <c r="C23" s="15">
        <v>5</v>
      </c>
      <c r="D23" s="15">
        <v>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 t="s">
        <v>473</v>
      </c>
      <c r="B24" s="15"/>
      <c r="C24" s="17" t="s">
        <v>174</v>
      </c>
      <c r="D24" s="15">
        <v>15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5" t="s">
        <v>113</v>
      </c>
      <c r="B25" s="13"/>
      <c r="C25" s="13"/>
      <c r="D25" s="13"/>
      <c r="E25" s="13">
        <f>E21+E15+E6</f>
        <v>13.34</v>
      </c>
      <c r="F25" s="13">
        <f t="shared" ref="F25:N25" si="0">F21+F15+F6</f>
        <v>16.79</v>
      </c>
      <c r="G25" s="13">
        <f t="shared" si="0"/>
        <v>17.22</v>
      </c>
      <c r="H25" s="13">
        <f t="shared" si="0"/>
        <v>21.27</v>
      </c>
      <c r="I25" s="13">
        <f t="shared" si="0"/>
        <v>50.29</v>
      </c>
      <c r="J25" s="13">
        <f t="shared" si="0"/>
        <v>62.59</v>
      </c>
      <c r="K25" s="13">
        <f t="shared" si="0"/>
        <v>390.24</v>
      </c>
      <c r="L25" s="13">
        <f t="shared" si="0"/>
        <v>508.33</v>
      </c>
      <c r="M25" s="13">
        <f t="shared" si="0"/>
        <v>2.81</v>
      </c>
      <c r="N25" s="13">
        <f t="shared" si="0"/>
        <v>3.74</v>
      </c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4" t="s">
        <v>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6" t="s">
        <v>367</v>
      </c>
      <c r="B28" s="20">
        <v>418</v>
      </c>
      <c r="C28" s="20">
        <v>150</v>
      </c>
      <c r="D28" s="20">
        <v>150</v>
      </c>
      <c r="E28" s="16">
        <v>0.75</v>
      </c>
      <c r="F28" s="16">
        <v>0.75</v>
      </c>
      <c r="G28" s="16">
        <v>0</v>
      </c>
      <c r="H28" s="16">
        <v>0</v>
      </c>
      <c r="I28" s="16">
        <v>8.99</v>
      </c>
      <c r="J28" s="16">
        <v>8.99</v>
      </c>
      <c r="K28" s="16">
        <v>61.56</v>
      </c>
      <c r="L28" s="16">
        <v>61.56</v>
      </c>
      <c r="M28" s="16">
        <v>3.24</v>
      </c>
      <c r="N28" s="16">
        <v>3.24</v>
      </c>
    </row>
    <row r="29" spans="1:14" x14ac:dyDescent="0.25">
      <c r="A29" s="16" t="s">
        <v>366</v>
      </c>
      <c r="B29" s="16"/>
      <c r="C29" s="16">
        <v>85</v>
      </c>
      <c r="D29" s="16">
        <v>85</v>
      </c>
      <c r="E29" s="16">
        <v>1.44</v>
      </c>
      <c r="F29" s="16">
        <v>1.44</v>
      </c>
      <c r="G29" s="16">
        <v>0.17</v>
      </c>
      <c r="H29" s="16">
        <v>0.17</v>
      </c>
      <c r="I29" s="16">
        <v>6.88</v>
      </c>
      <c r="J29" s="16">
        <v>6.88</v>
      </c>
      <c r="K29" s="16">
        <v>32.130000000000003</v>
      </c>
      <c r="L29" s="16">
        <v>32.130000000000003</v>
      </c>
      <c r="M29" s="16">
        <v>51</v>
      </c>
      <c r="N29" s="16">
        <v>51</v>
      </c>
    </row>
    <row r="30" spans="1:14" x14ac:dyDescent="0.25">
      <c r="A30" s="15" t="s">
        <v>113</v>
      </c>
      <c r="B30" s="13"/>
      <c r="C30" s="13"/>
      <c r="D30" s="13"/>
      <c r="E30" s="13">
        <f>E28+E29</f>
        <v>2.19</v>
      </c>
      <c r="F30" s="13">
        <f t="shared" ref="F30:N30" si="1">F28+F29</f>
        <v>2.19</v>
      </c>
      <c r="G30" s="13">
        <f t="shared" si="1"/>
        <v>0.17</v>
      </c>
      <c r="H30" s="13">
        <f t="shared" si="1"/>
        <v>0.17</v>
      </c>
      <c r="I30" s="13">
        <f t="shared" si="1"/>
        <v>15.870000000000001</v>
      </c>
      <c r="J30" s="13">
        <f t="shared" si="1"/>
        <v>15.870000000000001</v>
      </c>
      <c r="K30" s="13">
        <f t="shared" si="1"/>
        <v>93.69</v>
      </c>
      <c r="L30" s="13">
        <f t="shared" si="1"/>
        <v>93.69</v>
      </c>
      <c r="M30" s="13">
        <f t="shared" si="1"/>
        <v>54.24</v>
      </c>
      <c r="N30" s="13">
        <f t="shared" si="1"/>
        <v>54.24</v>
      </c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4" t="s">
        <v>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23" t="s">
        <v>59</v>
      </c>
      <c r="B33" s="16">
        <v>34</v>
      </c>
      <c r="C33" s="16">
        <v>40</v>
      </c>
      <c r="D33" s="16">
        <v>60</v>
      </c>
      <c r="E33" s="16">
        <v>0.56999999999999995</v>
      </c>
      <c r="F33" s="16">
        <v>0.87</v>
      </c>
      <c r="G33" s="16">
        <v>2.4300000000000002</v>
      </c>
      <c r="H33" s="16">
        <v>4.05</v>
      </c>
      <c r="I33" s="16">
        <v>3.49</v>
      </c>
      <c r="J33" s="16">
        <v>5.27</v>
      </c>
      <c r="K33" s="16">
        <v>38.200000000000003</v>
      </c>
      <c r="L33" s="16">
        <v>61.07</v>
      </c>
      <c r="M33" s="16">
        <v>3.8</v>
      </c>
      <c r="N33" s="16">
        <v>5.8</v>
      </c>
    </row>
    <row r="34" spans="1:14" x14ac:dyDescent="0.25">
      <c r="A34" s="22" t="s">
        <v>242</v>
      </c>
      <c r="B34" s="13"/>
      <c r="C34" s="15" t="s">
        <v>243</v>
      </c>
      <c r="D34" s="15" t="s">
        <v>244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22" t="s">
        <v>129</v>
      </c>
      <c r="B35" s="13"/>
      <c r="C35" s="13">
        <v>4</v>
      </c>
      <c r="D35" s="13">
        <v>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29.25" x14ac:dyDescent="0.25">
      <c r="A37" s="32" t="s">
        <v>330</v>
      </c>
      <c r="B37" s="16">
        <v>88</v>
      </c>
      <c r="C37" s="20" t="s">
        <v>157</v>
      </c>
      <c r="D37" s="20" t="s">
        <v>342</v>
      </c>
      <c r="E37" s="16">
        <v>6.35</v>
      </c>
      <c r="F37" s="16">
        <v>8.02</v>
      </c>
      <c r="G37" s="16">
        <v>7.25</v>
      </c>
      <c r="H37" s="16">
        <v>9.6199999999999992</v>
      </c>
      <c r="I37" s="16">
        <v>13.5</v>
      </c>
      <c r="J37" s="16">
        <v>17.899999999999999</v>
      </c>
      <c r="K37" s="16">
        <v>152.63</v>
      </c>
      <c r="L37" s="16">
        <v>190.4</v>
      </c>
      <c r="M37" s="16">
        <v>12.81</v>
      </c>
      <c r="N37" s="16">
        <v>14.39</v>
      </c>
    </row>
    <row r="38" spans="1:14" x14ac:dyDescent="0.25">
      <c r="A38" s="13" t="s">
        <v>212</v>
      </c>
      <c r="B38" s="13"/>
      <c r="C38" s="15" t="s">
        <v>117</v>
      </c>
      <c r="D38" s="15" t="s">
        <v>343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122</v>
      </c>
      <c r="B39" s="13"/>
      <c r="C39" s="15" t="s">
        <v>337</v>
      </c>
      <c r="D39" s="15" t="s">
        <v>392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126</v>
      </c>
      <c r="B40" s="13"/>
      <c r="C40" s="17" t="s">
        <v>267</v>
      </c>
      <c r="D40" s="17" t="s">
        <v>141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123</v>
      </c>
      <c r="B41" s="13"/>
      <c r="C41" s="17" t="s">
        <v>124</v>
      </c>
      <c r="D41" s="17" t="s">
        <v>182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129</v>
      </c>
      <c r="B42" s="13"/>
      <c r="C42" s="13">
        <v>2</v>
      </c>
      <c r="D42" s="13">
        <v>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104</v>
      </c>
      <c r="B43" s="13"/>
      <c r="C43" s="13">
        <v>126</v>
      </c>
      <c r="D43" s="13">
        <v>140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106</v>
      </c>
      <c r="B44" s="13"/>
      <c r="C44" s="13">
        <v>1</v>
      </c>
      <c r="D44" s="13">
        <v>1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280</v>
      </c>
      <c r="B45" s="13"/>
      <c r="C45" s="13">
        <v>9</v>
      </c>
      <c r="D45" s="13">
        <v>14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474</v>
      </c>
      <c r="B46" s="13"/>
      <c r="C46" s="13">
        <v>7</v>
      </c>
      <c r="D46" s="13">
        <v>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42" customFormat="1" ht="14.25" x14ac:dyDescent="0.2">
      <c r="A48" s="40" t="s">
        <v>44</v>
      </c>
      <c r="B48" s="41">
        <v>315</v>
      </c>
      <c r="C48" s="35">
        <v>160</v>
      </c>
      <c r="D48" s="35">
        <v>190</v>
      </c>
      <c r="E48" s="35">
        <v>4.71</v>
      </c>
      <c r="F48" s="35">
        <v>5.6</v>
      </c>
      <c r="G48" s="35">
        <v>5.45</v>
      </c>
      <c r="H48" s="35">
        <v>6.47</v>
      </c>
      <c r="I48" s="35">
        <v>13.4</v>
      </c>
      <c r="J48" s="35">
        <v>18.399999999999999</v>
      </c>
      <c r="K48" s="35">
        <v>155.19999999999999</v>
      </c>
      <c r="L48" s="35">
        <v>184.35</v>
      </c>
      <c r="M48" s="35">
        <v>40.54</v>
      </c>
      <c r="N48" s="35">
        <v>48.15</v>
      </c>
    </row>
    <row r="49" spans="1:14" x14ac:dyDescent="0.25">
      <c r="A49" s="13" t="s">
        <v>136</v>
      </c>
      <c r="B49" s="20"/>
      <c r="C49" s="15" t="s">
        <v>326</v>
      </c>
      <c r="D49" s="15" t="s">
        <v>281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282</v>
      </c>
      <c r="B50" s="20"/>
      <c r="C50" s="15" t="s">
        <v>327</v>
      </c>
      <c r="D50" s="15" t="s">
        <v>283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126</v>
      </c>
      <c r="B51" s="20"/>
      <c r="C51" s="17" t="s">
        <v>159</v>
      </c>
      <c r="D51" s="17" t="s">
        <v>125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179</v>
      </c>
      <c r="B52" s="20"/>
      <c r="C52" s="17" t="s">
        <v>255</v>
      </c>
      <c r="D52" s="17" t="s">
        <v>215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295</v>
      </c>
      <c r="B53" s="20"/>
      <c r="C53" s="15">
        <v>8</v>
      </c>
      <c r="D53" s="15">
        <v>9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465</v>
      </c>
      <c r="B54" s="20"/>
      <c r="C54" s="15">
        <v>2</v>
      </c>
      <c r="D54" s="15">
        <v>3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106</v>
      </c>
      <c r="B55" s="15"/>
      <c r="C55" s="13">
        <v>1</v>
      </c>
      <c r="D55" s="15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6" t="s">
        <v>151</v>
      </c>
      <c r="B57" s="20"/>
      <c r="C57" s="20">
        <v>30</v>
      </c>
      <c r="D57" s="20">
        <v>50</v>
      </c>
      <c r="E57" s="16">
        <v>1.91</v>
      </c>
      <c r="F57" s="16">
        <v>3.19</v>
      </c>
      <c r="G57" s="16">
        <v>0.24</v>
      </c>
      <c r="H57" s="16">
        <v>0.4</v>
      </c>
      <c r="I57" s="16">
        <v>12.43</v>
      </c>
      <c r="J57" s="16">
        <v>20.71</v>
      </c>
      <c r="K57" s="16">
        <v>52.61</v>
      </c>
      <c r="L57" s="16">
        <v>87.68</v>
      </c>
      <c r="M57" s="16">
        <v>0</v>
      </c>
      <c r="N57" s="16">
        <v>0</v>
      </c>
    </row>
    <row r="58" spans="1:14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6" t="s">
        <v>191</v>
      </c>
      <c r="B59" s="20">
        <v>394</v>
      </c>
      <c r="C59" s="20">
        <v>120</v>
      </c>
      <c r="D59" s="20">
        <v>150</v>
      </c>
      <c r="E59" s="16">
        <v>0.03</v>
      </c>
      <c r="F59" s="16">
        <v>0.04</v>
      </c>
      <c r="G59" s="16"/>
      <c r="H59" s="16"/>
      <c r="I59" s="16">
        <v>11.32</v>
      </c>
      <c r="J59" s="16">
        <v>13.4</v>
      </c>
      <c r="K59" s="16">
        <v>45.42</v>
      </c>
      <c r="L59" s="16">
        <v>53.79</v>
      </c>
      <c r="M59" s="16">
        <v>2.4E-2</v>
      </c>
      <c r="N59" s="16">
        <v>0.03</v>
      </c>
    </row>
    <row r="60" spans="1:14" x14ac:dyDescent="0.25">
      <c r="A60" s="13" t="s">
        <v>192</v>
      </c>
      <c r="B60" s="15"/>
      <c r="C60" s="15">
        <v>12</v>
      </c>
      <c r="D60" s="15">
        <v>15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105</v>
      </c>
      <c r="B61" s="15"/>
      <c r="C61" s="15">
        <v>7</v>
      </c>
      <c r="D61" s="15">
        <v>9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104</v>
      </c>
      <c r="B62" s="15"/>
      <c r="C62" s="15">
        <v>124</v>
      </c>
      <c r="D62" s="15">
        <v>157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5" t="s">
        <v>113</v>
      </c>
      <c r="B63" s="13"/>
      <c r="C63" s="13"/>
      <c r="D63" s="13"/>
      <c r="E63" s="13">
        <f>E59+E57+E48+E37+E33</f>
        <v>13.57</v>
      </c>
      <c r="F63" s="13">
        <f t="shared" ref="F63:N63" si="2">F59+F57+F48+F37+F33</f>
        <v>17.720000000000002</v>
      </c>
      <c r="G63" s="13">
        <f t="shared" si="2"/>
        <v>15.370000000000001</v>
      </c>
      <c r="H63" s="13">
        <f t="shared" si="2"/>
        <v>20.54</v>
      </c>
      <c r="I63" s="13">
        <f t="shared" si="2"/>
        <v>54.14</v>
      </c>
      <c r="J63" s="13">
        <f t="shared" si="2"/>
        <v>75.679999999999993</v>
      </c>
      <c r="K63" s="13">
        <f t="shared" si="2"/>
        <v>444.06</v>
      </c>
      <c r="L63" s="13">
        <f t="shared" si="2"/>
        <v>577.29000000000008</v>
      </c>
      <c r="M63" s="13">
        <f t="shared" si="2"/>
        <v>57.173999999999999</v>
      </c>
      <c r="N63" s="13">
        <f t="shared" si="2"/>
        <v>68.37</v>
      </c>
    </row>
    <row r="64" spans="1:14" x14ac:dyDescent="0.25">
      <c r="A64" s="14" t="s">
        <v>10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6" t="s">
        <v>161</v>
      </c>
      <c r="B65" s="16">
        <v>452</v>
      </c>
      <c r="C65" s="16">
        <v>60</v>
      </c>
      <c r="D65" s="16">
        <v>60</v>
      </c>
      <c r="E65" s="16">
        <v>4.8600000000000003</v>
      </c>
      <c r="F65" s="16">
        <v>4.8600000000000003</v>
      </c>
      <c r="G65" s="16">
        <v>5.3</v>
      </c>
      <c r="H65" s="16">
        <v>5.3</v>
      </c>
      <c r="I65" s="16">
        <v>36.799999999999997</v>
      </c>
      <c r="J65" s="16">
        <v>36.799999999999997</v>
      </c>
      <c r="K65" s="16">
        <v>188.32</v>
      </c>
      <c r="L65" s="16">
        <v>188.32</v>
      </c>
      <c r="M65" s="16">
        <v>0.15</v>
      </c>
      <c r="N65" s="16">
        <v>0.15</v>
      </c>
    </row>
    <row r="66" spans="1:14" x14ac:dyDescent="0.25">
      <c r="A66" s="13" t="s">
        <v>162</v>
      </c>
      <c r="B66" s="16">
        <v>436</v>
      </c>
      <c r="C66" s="13">
        <v>70</v>
      </c>
      <c r="D66" s="13">
        <v>70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485</v>
      </c>
      <c r="B67" s="13"/>
      <c r="C67" s="13">
        <v>40</v>
      </c>
      <c r="D67" s="13">
        <v>40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466</v>
      </c>
      <c r="B68" s="13"/>
      <c r="C68" s="13">
        <v>12</v>
      </c>
      <c r="D68" s="13">
        <v>12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3" t="s">
        <v>104</v>
      </c>
      <c r="B69" s="13"/>
      <c r="C69" s="13">
        <v>7</v>
      </c>
      <c r="D69" s="13">
        <v>7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3" t="s">
        <v>129</v>
      </c>
      <c r="B70" s="13"/>
      <c r="C70" s="13">
        <v>6</v>
      </c>
      <c r="D70" s="13">
        <v>6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3" t="s">
        <v>106</v>
      </c>
      <c r="B71" s="13"/>
      <c r="C71" s="13">
        <v>1</v>
      </c>
      <c r="D71" s="13">
        <v>1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163</v>
      </c>
      <c r="B72" s="13"/>
      <c r="C72" s="13">
        <v>1</v>
      </c>
      <c r="D72" s="13">
        <v>1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105</v>
      </c>
      <c r="B73" s="13"/>
      <c r="C73" s="13">
        <v>6</v>
      </c>
      <c r="D73" s="13">
        <v>6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241</v>
      </c>
      <c r="B74" s="13"/>
      <c r="C74" s="13">
        <v>2</v>
      </c>
      <c r="D74" s="13">
        <v>2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470</v>
      </c>
      <c r="B76" s="13"/>
      <c r="C76" s="13">
        <v>2</v>
      </c>
      <c r="D76" s="13">
        <v>2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129</v>
      </c>
      <c r="B77" s="13"/>
      <c r="C77" s="13">
        <v>1</v>
      </c>
      <c r="D77" s="13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/>
      <c r="B78" s="13"/>
      <c r="C78" s="15"/>
      <c r="D78" s="15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6" t="s">
        <v>368</v>
      </c>
      <c r="B80" s="16">
        <v>420</v>
      </c>
      <c r="C80" s="16">
        <v>150</v>
      </c>
      <c r="D80" s="16">
        <v>200</v>
      </c>
      <c r="E80" s="16">
        <v>3.9</v>
      </c>
      <c r="F80" s="16">
        <v>5.2</v>
      </c>
      <c r="G80" s="16">
        <v>4.2</v>
      </c>
      <c r="H80" s="16">
        <v>5</v>
      </c>
      <c r="I80" s="16">
        <v>6</v>
      </c>
      <c r="J80" s="16">
        <v>8</v>
      </c>
      <c r="K80" s="16">
        <v>66.150000000000006</v>
      </c>
      <c r="L80" s="16">
        <v>88.2</v>
      </c>
      <c r="M80" s="16">
        <v>0</v>
      </c>
      <c r="N80" s="16">
        <v>0</v>
      </c>
    </row>
    <row r="81" spans="1:14" x14ac:dyDescent="0.25">
      <c r="A81" s="15" t="s">
        <v>113</v>
      </c>
      <c r="B81" s="13"/>
      <c r="C81" s="13"/>
      <c r="D81" s="13"/>
      <c r="E81" s="13">
        <f t="shared" ref="E81:N81" si="3">E80+E65</f>
        <v>8.76</v>
      </c>
      <c r="F81" s="13">
        <f t="shared" si="3"/>
        <v>10.06</v>
      </c>
      <c r="G81" s="13">
        <f t="shared" si="3"/>
        <v>9.5</v>
      </c>
      <c r="H81" s="13">
        <f t="shared" si="3"/>
        <v>10.3</v>
      </c>
      <c r="I81" s="13">
        <f t="shared" si="3"/>
        <v>42.8</v>
      </c>
      <c r="J81" s="13">
        <f t="shared" si="3"/>
        <v>44.8</v>
      </c>
      <c r="K81" s="13">
        <f t="shared" si="3"/>
        <v>254.47</v>
      </c>
      <c r="L81" s="13">
        <f t="shared" si="3"/>
        <v>276.52</v>
      </c>
      <c r="M81" s="13">
        <f t="shared" si="3"/>
        <v>0.15</v>
      </c>
      <c r="N81" s="13">
        <f t="shared" si="3"/>
        <v>0.15</v>
      </c>
    </row>
    <row r="82" spans="1:14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6" t="s">
        <v>165</v>
      </c>
      <c r="B83" s="13"/>
      <c r="C83" s="13"/>
      <c r="D83" s="13"/>
      <c r="E83" s="16">
        <f t="shared" ref="E83:N83" si="4">E81+E63+E30+E25</f>
        <v>37.86</v>
      </c>
      <c r="F83" s="16">
        <f t="shared" si="4"/>
        <v>46.760000000000005</v>
      </c>
      <c r="G83" s="16">
        <f t="shared" si="4"/>
        <v>42.260000000000005</v>
      </c>
      <c r="H83" s="16">
        <f t="shared" si="4"/>
        <v>52.28</v>
      </c>
      <c r="I83" s="16">
        <f t="shared" si="4"/>
        <v>163.1</v>
      </c>
      <c r="J83" s="16">
        <f t="shared" si="4"/>
        <v>198.94</v>
      </c>
      <c r="K83" s="16">
        <f t="shared" si="4"/>
        <v>1182.46</v>
      </c>
      <c r="L83" s="16">
        <f t="shared" si="4"/>
        <v>1455.83</v>
      </c>
      <c r="M83" s="16">
        <f t="shared" si="4"/>
        <v>114.374</v>
      </c>
      <c r="N83" s="16">
        <f t="shared" si="4"/>
        <v>126.50000000000001</v>
      </c>
    </row>
    <row r="84" spans="1:14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topLeftCell="A76" workbookViewId="0">
      <selection activeCell="A32" sqref="A32"/>
    </sheetView>
  </sheetViews>
  <sheetFormatPr defaultRowHeight="15" x14ac:dyDescent="0.25"/>
  <cols>
    <col min="1" max="1" width="40.5703125" style="11" customWidth="1"/>
    <col min="2" max="16384" width="9.140625" style="11"/>
  </cols>
  <sheetData>
    <row r="1" spans="1:14" x14ac:dyDescent="0.25">
      <c r="B1" s="11" t="s">
        <v>291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285</v>
      </c>
      <c r="B6" s="16">
        <v>101</v>
      </c>
      <c r="C6" s="16">
        <v>150</v>
      </c>
      <c r="D6" s="16">
        <v>180</v>
      </c>
      <c r="E6" s="16">
        <v>3.41</v>
      </c>
      <c r="F6" s="16">
        <v>4.0599999999999996</v>
      </c>
      <c r="G6" s="16">
        <v>5.41</v>
      </c>
      <c r="H6" s="16">
        <v>5.7</v>
      </c>
      <c r="I6" s="16">
        <v>12.52</v>
      </c>
      <c r="J6" s="16">
        <v>15.02</v>
      </c>
      <c r="K6" s="16">
        <v>115.89</v>
      </c>
      <c r="L6" s="16">
        <v>139.06</v>
      </c>
      <c r="M6" s="16">
        <v>1.36</v>
      </c>
      <c r="N6" s="16">
        <v>1.63</v>
      </c>
    </row>
    <row r="7" spans="1:14" x14ac:dyDescent="0.25">
      <c r="A7" s="13" t="s">
        <v>466</v>
      </c>
      <c r="B7" s="13"/>
      <c r="C7" s="13">
        <v>125</v>
      </c>
      <c r="D7" s="13">
        <v>150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286</v>
      </c>
      <c r="B8" s="13"/>
      <c r="C8" s="13">
        <v>14</v>
      </c>
      <c r="D8" s="13">
        <v>20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104</v>
      </c>
      <c r="B9" s="13"/>
      <c r="C9" s="13">
        <v>25</v>
      </c>
      <c r="D9" s="13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105</v>
      </c>
      <c r="B10" s="13"/>
      <c r="C10" s="13">
        <v>2</v>
      </c>
      <c r="D10" s="13">
        <v>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106</v>
      </c>
      <c r="B11" s="13"/>
      <c r="C11" s="13">
        <v>1</v>
      </c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465</v>
      </c>
      <c r="B12" s="13"/>
      <c r="C12" s="13">
        <v>2</v>
      </c>
      <c r="D12" s="13">
        <v>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26</v>
      </c>
      <c r="B20" s="20">
        <v>2</v>
      </c>
      <c r="C20" s="31" t="s">
        <v>202</v>
      </c>
      <c r="D20" s="31" t="s">
        <v>203</v>
      </c>
      <c r="E20" s="16">
        <v>2.4700000000000002</v>
      </c>
      <c r="F20" s="16">
        <v>3.28</v>
      </c>
      <c r="G20" s="16">
        <v>3.5</v>
      </c>
      <c r="H20" s="16">
        <v>3.7</v>
      </c>
      <c r="I20" s="16">
        <v>24.29</v>
      </c>
      <c r="J20" s="16">
        <v>31.57</v>
      </c>
      <c r="K20" s="16">
        <v>128.12</v>
      </c>
      <c r="L20" s="16">
        <v>144.13</v>
      </c>
      <c r="M20" s="16">
        <v>7.0000000000000007E-2</v>
      </c>
      <c r="N20" s="16">
        <v>0.1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5</v>
      </c>
      <c r="D22" s="15">
        <v>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200</v>
      </c>
      <c r="B23" s="15"/>
      <c r="C23" s="17" t="s">
        <v>201</v>
      </c>
      <c r="D23" s="15">
        <v>20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3"/>
      <c r="D24" s="13"/>
      <c r="E24" s="13">
        <f>E20+E14+E6</f>
        <v>7.91</v>
      </c>
      <c r="F24" s="13">
        <f t="shared" ref="F24:N24" si="0">F20+F14+F6</f>
        <v>10.050000000000001</v>
      </c>
      <c r="G24" s="13">
        <f t="shared" si="0"/>
        <v>11.23</v>
      </c>
      <c r="H24" s="13">
        <f t="shared" si="0"/>
        <v>12.5</v>
      </c>
      <c r="I24" s="13">
        <f t="shared" si="0"/>
        <v>48.989999999999995</v>
      </c>
      <c r="J24" s="13">
        <f t="shared" si="0"/>
        <v>62.83</v>
      </c>
      <c r="K24" s="13">
        <f t="shared" si="0"/>
        <v>323.24</v>
      </c>
      <c r="L24" s="13">
        <f t="shared" si="0"/>
        <v>388.84000000000003</v>
      </c>
      <c r="M24" s="13">
        <f t="shared" si="0"/>
        <v>2.37</v>
      </c>
      <c r="N24" s="13">
        <f t="shared" si="0"/>
        <v>2.99</v>
      </c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5"/>
      <c r="D26" s="15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393</v>
      </c>
      <c r="B27" s="16">
        <v>420</v>
      </c>
      <c r="C27" s="20">
        <v>120</v>
      </c>
      <c r="D27" s="20">
        <v>150</v>
      </c>
      <c r="E27" s="16">
        <v>3.12</v>
      </c>
      <c r="F27" s="16">
        <v>3.9</v>
      </c>
      <c r="G27" s="16">
        <v>2.69</v>
      </c>
      <c r="H27" s="16">
        <v>3.37</v>
      </c>
      <c r="I27" s="16">
        <v>4.53</v>
      </c>
      <c r="J27" s="16">
        <v>5.67</v>
      </c>
      <c r="K27" s="16">
        <v>52.72</v>
      </c>
      <c r="L27" s="16">
        <v>65.900000000000006</v>
      </c>
      <c r="M27" s="16">
        <v>0.3</v>
      </c>
      <c r="N27" s="16">
        <v>0.4</v>
      </c>
    </row>
    <row r="28" spans="1:14" x14ac:dyDescent="0.25">
      <c r="A28" s="16" t="s">
        <v>366</v>
      </c>
      <c r="B28" s="16">
        <v>386</v>
      </c>
      <c r="C28" s="16">
        <v>85</v>
      </c>
      <c r="D28" s="16">
        <v>85</v>
      </c>
      <c r="E28" s="16">
        <v>1.2</v>
      </c>
      <c r="F28" s="16">
        <v>1.2</v>
      </c>
      <c r="G28" s="16">
        <v>0.12</v>
      </c>
      <c r="H28" s="16">
        <v>0.12</v>
      </c>
      <c r="I28" s="16">
        <v>5.18</v>
      </c>
      <c r="J28" s="16">
        <v>5.18</v>
      </c>
      <c r="K28" s="16">
        <v>21.77</v>
      </c>
      <c r="L28" s="16">
        <v>21.77</v>
      </c>
      <c r="M28" s="16">
        <v>0.1</v>
      </c>
      <c r="N28" s="16">
        <v>0.1</v>
      </c>
    </row>
    <row r="29" spans="1:14" x14ac:dyDescent="0.25">
      <c r="A29" s="15" t="s">
        <v>113</v>
      </c>
      <c r="B29" s="13"/>
      <c r="C29" s="13"/>
      <c r="D29" s="13"/>
      <c r="E29" s="13">
        <f t="shared" ref="E29:N29" si="1">E28+E27</f>
        <v>4.32</v>
      </c>
      <c r="F29" s="13">
        <f t="shared" si="1"/>
        <v>5.0999999999999996</v>
      </c>
      <c r="G29" s="13">
        <f t="shared" si="1"/>
        <v>2.81</v>
      </c>
      <c r="H29" s="13">
        <f t="shared" si="1"/>
        <v>3.49</v>
      </c>
      <c r="I29" s="13">
        <f t="shared" si="1"/>
        <v>9.7100000000000009</v>
      </c>
      <c r="J29" s="13">
        <f t="shared" si="1"/>
        <v>10.85</v>
      </c>
      <c r="K29" s="13">
        <f t="shared" si="1"/>
        <v>74.489999999999995</v>
      </c>
      <c r="L29" s="13">
        <f t="shared" si="1"/>
        <v>87.67</v>
      </c>
      <c r="M29" s="13">
        <f t="shared" si="1"/>
        <v>0.4</v>
      </c>
      <c r="N29" s="13">
        <f t="shared" si="1"/>
        <v>0.5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3" t="s">
        <v>449</v>
      </c>
      <c r="B32" s="20">
        <v>15</v>
      </c>
      <c r="C32" s="20">
        <v>40</v>
      </c>
      <c r="D32" s="20">
        <v>60</v>
      </c>
      <c r="E32" s="16">
        <v>0.32</v>
      </c>
      <c r="F32" s="16">
        <v>0.48</v>
      </c>
      <c r="G32" s="16">
        <v>0.04</v>
      </c>
      <c r="H32" s="16">
        <v>0.06</v>
      </c>
      <c r="I32" s="16">
        <v>1.04</v>
      </c>
      <c r="J32" s="16">
        <v>1.56</v>
      </c>
      <c r="K32" s="16">
        <v>5.8</v>
      </c>
      <c r="L32" s="16">
        <v>8.6999999999999993</v>
      </c>
      <c r="M32" s="16">
        <v>1.72</v>
      </c>
      <c r="N32" s="16">
        <v>2.61</v>
      </c>
    </row>
    <row r="33" spans="1:14" x14ac:dyDescent="0.25">
      <c r="A33" s="22" t="s">
        <v>449</v>
      </c>
      <c r="B33" s="20"/>
      <c r="C33" s="15" t="s">
        <v>456</v>
      </c>
      <c r="D33" s="15" t="s">
        <v>457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29.25" x14ac:dyDescent="0.25">
      <c r="A35" s="32" t="s">
        <v>204</v>
      </c>
      <c r="B35" s="21">
        <v>73</v>
      </c>
      <c r="C35" s="20" t="s">
        <v>157</v>
      </c>
      <c r="D35" s="20" t="s">
        <v>342</v>
      </c>
      <c r="E35" s="16">
        <v>4.4800000000000004</v>
      </c>
      <c r="F35" s="16">
        <v>6.14</v>
      </c>
      <c r="G35" s="16">
        <v>7.09</v>
      </c>
      <c r="H35" s="16">
        <v>9.58</v>
      </c>
      <c r="I35" s="16">
        <v>6.82</v>
      </c>
      <c r="J35" s="16">
        <v>7.53</v>
      </c>
      <c r="K35" s="16">
        <v>109</v>
      </c>
      <c r="L35" s="16">
        <v>140.9</v>
      </c>
      <c r="M35" s="16">
        <v>21.86</v>
      </c>
      <c r="N35" s="16">
        <v>24.21</v>
      </c>
    </row>
    <row r="36" spans="1:14" x14ac:dyDescent="0.25">
      <c r="A36" s="13" t="s">
        <v>116</v>
      </c>
      <c r="B36" s="13"/>
      <c r="C36" s="15" t="s">
        <v>117</v>
      </c>
      <c r="D36" s="15" t="s">
        <v>343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120</v>
      </c>
      <c r="B37" s="13"/>
      <c r="C37" s="15" t="s">
        <v>390</v>
      </c>
      <c r="D37" s="15" t="s">
        <v>391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122</v>
      </c>
      <c r="B38" s="13"/>
      <c r="C38" s="15" t="s">
        <v>388</v>
      </c>
      <c r="D38" s="15" t="s">
        <v>389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123</v>
      </c>
      <c r="B39" s="13"/>
      <c r="C39" s="17" t="s">
        <v>159</v>
      </c>
      <c r="D39" s="17" t="s">
        <v>205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126</v>
      </c>
      <c r="B40" s="13"/>
      <c r="C40" s="17" t="s">
        <v>124</v>
      </c>
      <c r="D40" s="17" t="s">
        <v>182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128</v>
      </c>
      <c r="B41" s="13"/>
      <c r="C41" s="15">
        <v>2</v>
      </c>
      <c r="D41" s="15">
        <v>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106</v>
      </c>
      <c r="B42" s="13"/>
      <c r="C42" s="15">
        <v>1</v>
      </c>
      <c r="D42" s="15">
        <v>1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129</v>
      </c>
      <c r="B43" s="13"/>
      <c r="C43" s="15">
        <v>2</v>
      </c>
      <c r="D43" s="15">
        <v>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104</v>
      </c>
      <c r="B44" s="13"/>
      <c r="C44" s="15">
        <v>144</v>
      </c>
      <c r="D44" s="15">
        <v>160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468</v>
      </c>
      <c r="B45" s="13"/>
      <c r="C45" s="15">
        <v>7</v>
      </c>
      <c r="D45" s="15">
        <v>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33" t="s">
        <v>134</v>
      </c>
      <c r="B47" s="16">
        <v>339</v>
      </c>
      <c r="C47" s="34">
        <v>100</v>
      </c>
      <c r="D47" s="20">
        <v>130</v>
      </c>
      <c r="E47" s="16">
        <v>2.2799999999999998</v>
      </c>
      <c r="F47" s="16">
        <v>2.96</v>
      </c>
      <c r="G47" s="16">
        <v>3.77</v>
      </c>
      <c r="H47" s="16">
        <v>4.72</v>
      </c>
      <c r="I47" s="16">
        <v>13.92</v>
      </c>
      <c r="J47" s="16">
        <v>18.09</v>
      </c>
      <c r="K47" s="16">
        <v>104.96</v>
      </c>
      <c r="L47" s="16">
        <v>128.30000000000001</v>
      </c>
      <c r="M47" s="16">
        <v>18.2</v>
      </c>
      <c r="N47" s="16">
        <v>21.87</v>
      </c>
    </row>
    <row r="48" spans="1:14" x14ac:dyDescent="0.25">
      <c r="A48" s="26" t="s">
        <v>135</v>
      </c>
      <c r="B48" s="13"/>
      <c r="C48" s="18" t="s">
        <v>332</v>
      </c>
      <c r="D48" s="15" t="s">
        <v>333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26" t="s">
        <v>466</v>
      </c>
      <c r="B49" s="13"/>
      <c r="C49" s="18">
        <v>16</v>
      </c>
      <c r="D49" s="15">
        <v>21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26" t="s">
        <v>465</v>
      </c>
      <c r="B50" s="13"/>
      <c r="C50" s="18">
        <v>4</v>
      </c>
      <c r="D50" s="15">
        <v>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26" t="s">
        <v>106</v>
      </c>
      <c r="B51" s="13"/>
      <c r="C51" s="18">
        <v>1</v>
      </c>
      <c r="D51" s="15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29" t="s">
        <v>287</v>
      </c>
      <c r="B53" s="16">
        <v>272</v>
      </c>
      <c r="C53" s="34">
        <v>60</v>
      </c>
      <c r="D53" s="20">
        <v>75</v>
      </c>
      <c r="E53" s="16">
        <v>10</v>
      </c>
      <c r="F53" s="16">
        <v>12.5</v>
      </c>
      <c r="G53" s="16">
        <v>4.3</v>
      </c>
      <c r="H53" s="16">
        <v>5.0999999999999996</v>
      </c>
      <c r="I53" s="16">
        <v>6.95</v>
      </c>
      <c r="J53" s="16">
        <v>8.68</v>
      </c>
      <c r="K53" s="16">
        <v>91.51</v>
      </c>
      <c r="L53" s="16">
        <v>114.38</v>
      </c>
      <c r="M53" s="16">
        <v>2.04</v>
      </c>
      <c r="N53" s="16">
        <v>2.5</v>
      </c>
    </row>
    <row r="54" spans="1:14" x14ac:dyDescent="0.25">
      <c r="A54" s="26" t="s">
        <v>226</v>
      </c>
      <c r="B54" s="13"/>
      <c r="C54" s="18" t="s">
        <v>290</v>
      </c>
      <c r="D54" s="15" t="s">
        <v>288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26" t="s">
        <v>469</v>
      </c>
      <c r="B55" s="13"/>
      <c r="C55" s="18">
        <v>7</v>
      </c>
      <c r="D55" s="15">
        <v>9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26" t="s">
        <v>104</v>
      </c>
      <c r="B56" s="13"/>
      <c r="C56" s="18">
        <v>16</v>
      </c>
      <c r="D56" s="15">
        <v>20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26" t="s">
        <v>126</v>
      </c>
      <c r="B57" s="13"/>
      <c r="C57" s="43" t="s">
        <v>255</v>
      </c>
      <c r="D57" s="17" t="s">
        <v>289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26" t="s">
        <v>241</v>
      </c>
      <c r="B58" s="13"/>
      <c r="C58" s="18">
        <v>3</v>
      </c>
      <c r="D58" s="15">
        <v>4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26" t="s">
        <v>171</v>
      </c>
      <c r="B59" s="13"/>
      <c r="C59" s="18">
        <v>5</v>
      </c>
      <c r="D59" s="15">
        <v>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26" t="s">
        <v>106</v>
      </c>
      <c r="B60" s="13"/>
      <c r="C60" s="18">
        <v>1</v>
      </c>
      <c r="D60" s="15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26" t="s">
        <v>132</v>
      </c>
      <c r="B61" s="13"/>
      <c r="C61" s="18">
        <v>1</v>
      </c>
      <c r="D61" s="15">
        <v>1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 t="s">
        <v>151</v>
      </c>
      <c r="B63" s="20"/>
      <c r="C63" s="20">
        <v>30</v>
      </c>
      <c r="D63" s="20">
        <v>50</v>
      </c>
      <c r="E63" s="16">
        <v>1.91</v>
      </c>
      <c r="F63" s="16">
        <v>3.19</v>
      </c>
      <c r="G63" s="16">
        <v>0.24</v>
      </c>
      <c r="H63" s="16">
        <v>0.4</v>
      </c>
      <c r="I63" s="16">
        <v>12.43</v>
      </c>
      <c r="J63" s="16">
        <v>20.71</v>
      </c>
      <c r="K63" s="16">
        <v>52.61</v>
      </c>
      <c r="L63" s="16">
        <v>87.68</v>
      </c>
      <c r="M63" s="16">
        <v>0</v>
      </c>
      <c r="N63" s="16">
        <v>0</v>
      </c>
    </row>
    <row r="64" spans="1:14" x14ac:dyDescent="0.25">
      <c r="A64" s="13"/>
      <c r="B64" s="13"/>
      <c r="C64" s="15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6" t="s">
        <v>53</v>
      </c>
      <c r="B65" s="16">
        <v>390</v>
      </c>
      <c r="C65" s="20">
        <v>120</v>
      </c>
      <c r="D65" s="20">
        <v>150</v>
      </c>
      <c r="E65" s="16">
        <v>0.17</v>
      </c>
      <c r="F65" s="16">
        <v>0.21</v>
      </c>
      <c r="G65" s="16">
        <v>0.05</v>
      </c>
      <c r="H65" s="16">
        <v>0.06</v>
      </c>
      <c r="I65" s="16">
        <v>15.13</v>
      </c>
      <c r="J65" s="16">
        <v>18.920000000000002</v>
      </c>
      <c r="K65" s="16">
        <v>51.7</v>
      </c>
      <c r="L65" s="16">
        <v>64.62</v>
      </c>
      <c r="M65" s="16">
        <v>1.76</v>
      </c>
      <c r="N65" s="16">
        <v>2.21</v>
      </c>
    </row>
    <row r="66" spans="1:14" x14ac:dyDescent="0.25">
      <c r="A66" s="13" t="s">
        <v>153</v>
      </c>
      <c r="B66" s="13"/>
      <c r="C66" s="17" t="s">
        <v>214</v>
      </c>
      <c r="D66" s="17" t="s">
        <v>215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213</v>
      </c>
      <c r="B67" s="13"/>
      <c r="C67" s="17" t="s">
        <v>216</v>
      </c>
      <c r="D67" s="17" t="s">
        <v>217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133</v>
      </c>
      <c r="B68" s="13"/>
      <c r="C68" s="15">
        <v>7</v>
      </c>
      <c r="D68" s="15">
        <v>9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3" t="s">
        <v>156</v>
      </c>
      <c r="B69" s="13"/>
      <c r="C69" s="15">
        <v>122</v>
      </c>
      <c r="D69" s="15">
        <v>152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5" t="s">
        <v>113</v>
      </c>
      <c r="B70" s="13"/>
      <c r="C70" s="13"/>
      <c r="D70" s="13"/>
      <c r="E70" s="13">
        <f t="shared" ref="E70:N70" si="2">E65+E63+E53+E47+E35+E32</f>
        <v>19.16</v>
      </c>
      <c r="F70" s="13">
        <f t="shared" si="2"/>
        <v>25.48</v>
      </c>
      <c r="G70" s="13">
        <f t="shared" si="2"/>
        <v>15.489999999999998</v>
      </c>
      <c r="H70" s="13">
        <f t="shared" si="2"/>
        <v>19.919999999999998</v>
      </c>
      <c r="I70" s="13">
        <f t="shared" si="2"/>
        <v>56.290000000000006</v>
      </c>
      <c r="J70" s="13">
        <f t="shared" si="2"/>
        <v>75.490000000000009</v>
      </c>
      <c r="K70" s="13">
        <f t="shared" si="2"/>
        <v>415.58</v>
      </c>
      <c r="L70" s="13">
        <f t="shared" si="2"/>
        <v>544.58000000000004</v>
      </c>
      <c r="M70" s="13">
        <f t="shared" si="2"/>
        <v>45.58</v>
      </c>
      <c r="N70" s="13">
        <f t="shared" si="2"/>
        <v>53.400000000000006</v>
      </c>
    </row>
    <row r="71" spans="1:14" x14ac:dyDescent="0.25">
      <c r="A71" s="14" t="s">
        <v>10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6" t="s">
        <v>232</v>
      </c>
      <c r="B72" s="20">
        <v>432</v>
      </c>
      <c r="C72" s="20" t="s">
        <v>258</v>
      </c>
      <c r="D72" s="20" t="s">
        <v>233</v>
      </c>
      <c r="E72" s="16">
        <v>5.4</v>
      </c>
      <c r="F72" s="16">
        <v>8.1</v>
      </c>
      <c r="G72" s="16">
        <v>4.95</v>
      </c>
      <c r="H72" s="16">
        <v>7.43</v>
      </c>
      <c r="I72" s="16">
        <v>39.26</v>
      </c>
      <c r="J72" s="16">
        <v>54.4</v>
      </c>
      <c r="K72" s="16">
        <v>240.8</v>
      </c>
      <c r="L72" s="16">
        <v>289.58</v>
      </c>
      <c r="M72" s="16">
        <v>0.44</v>
      </c>
      <c r="N72" s="16">
        <v>0.66</v>
      </c>
    </row>
    <row r="73" spans="1:14" x14ac:dyDescent="0.25">
      <c r="A73" s="13" t="s">
        <v>234</v>
      </c>
      <c r="C73" s="15">
        <v>95</v>
      </c>
      <c r="D73" s="15">
        <v>141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479</v>
      </c>
      <c r="B74" s="15"/>
      <c r="C74" s="15">
        <v>45</v>
      </c>
      <c r="D74" s="15">
        <v>68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241</v>
      </c>
      <c r="B75" s="15"/>
      <c r="C75" s="15">
        <v>3</v>
      </c>
      <c r="D75" s="15">
        <v>4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466</v>
      </c>
      <c r="B76" s="15"/>
      <c r="C76" s="15">
        <v>39</v>
      </c>
      <c r="D76" s="15">
        <v>58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163</v>
      </c>
      <c r="B77" s="15"/>
      <c r="C77" s="15">
        <v>1</v>
      </c>
      <c r="D77" s="15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105</v>
      </c>
      <c r="B78" s="15"/>
      <c r="C78" s="15">
        <v>1</v>
      </c>
      <c r="D78" s="15">
        <v>1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106</v>
      </c>
      <c r="B79" s="15"/>
      <c r="C79" s="15">
        <v>1</v>
      </c>
      <c r="D79" s="15">
        <v>1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236</v>
      </c>
      <c r="B80" s="15"/>
      <c r="C80" s="15">
        <v>10</v>
      </c>
      <c r="D80" s="15">
        <v>10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 t="s">
        <v>129</v>
      </c>
      <c r="B81" s="15"/>
      <c r="C81" s="15">
        <v>4</v>
      </c>
      <c r="D81" s="15">
        <v>6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6" t="s">
        <v>55</v>
      </c>
      <c r="B83" s="20">
        <v>411</v>
      </c>
      <c r="C83" s="20">
        <v>150</v>
      </c>
      <c r="D83" s="20">
        <v>200</v>
      </c>
      <c r="E83" s="16">
        <v>0.01</v>
      </c>
      <c r="F83" s="16">
        <v>0.01</v>
      </c>
      <c r="G83" s="16">
        <v>0</v>
      </c>
      <c r="H83" s="16">
        <v>0</v>
      </c>
      <c r="I83" s="16">
        <v>0.02</v>
      </c>
      <c r="J83" s="16">
        <v>0.03</v>
      </c>
      <c r="K83" s="16">
        <v>0.06</v>
      </c>
      <c r="L83" s="16">
        <v>0.09</v>
      </c>
      <c r="M83" s="16">
        <v>0.04</v>
      </c>
      <c r="N83" s="16">
        <v>0.05</v>
      </c>
    </row>
    <row r="84" spans="1:14" x14ac:dyDescent="0.25">
      <c r="A84" s="13" t="s">
        <v>164</v>
      </c>
      <c r="B84" s="20"/>
      <c r="C84" s="15">
        <v>0.5</v>
      </c>
      <c r="D84" s="15">
        <v>0.7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3" t="s">
        <v>104</v>
      </c>
      <c r="B85" s="15"/>
      <c r="C85" s="15">
        <v>157</v>
      </c>
      <c r="D85" s="15">
        <v>210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5" t="s">
        <v>113</v>
      </c>
      <c r="B86" s="13"/>
      <c r="C86" s="13"/>
      <c r="D86" s="13"/>
      <c r="E86" s="13">
        <f>E83+E72</f>
        <v>5.41</v>
      </c>
      <c r="F86" s="13">
        <f t="shared" ref="F86:N86" si="3">F83+F72</f>
        <v>8.11</v>
      </c>
      <c r="G86" s="13">
        <f t="shared" si="3"/>
        <v>4.95</v>
      </c>
      <c r="H86" s="13">
        <f t="shared" si="3"/>
        <v>7.43</v>
      </c>
      <c r="I86" s="13">
        <f t="shared" si="3"/>
        <v>39.28</v>
      </c>
      <c r="J86" s="13">
        <f t="shared" si="3"/>
        <v>54.43</v>
      </c>
      <c r="K86" s="13">
        <f t="shared" si="3"/>
        <v>240.86</v>
      </c>
      <c r="L86" s="13">
        <f t="shared" si="3"/>
        <v>289.66999999999996</v>
      </c>
      <c r="M86" s="13">
        <f t="shared" si="3"/>
        <v>0.48</v>
      </c>
      <c r="N86" s="13">
        <f t="shared" si="3"/>
        <v>0.71000000000000008</v>
      </c>
    </row>
    <row r="87" spans="1:14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s="21" customFormat="1" ht="14.25" x14ac:dyDescent="0.2">
      <c r="A88" s="16" t="s">
        <v>165</v>
      </c>
      <c r="B88" s="16"/>
      <c r="C88" s="16"/>
      <c r="D88" s="16"/>
      <c r="E88" s="16">
        <f>E86+E70+E29+E24</f>
        <v>36.799999999999997</v>
      </c>
      <c r="F88" s="16">
        <f>F86+F70+F29+F24</f>
        <v>48.740000000000009</v>
      </c>
      <c r="G88" s="16">
        <v>38.479999999999997</v>
      </c>
      <c r="H88" s="16">
        <v>47.34</v>
      </c>
      <c r="I88" s="16">
        <f>I86+I70+I29+I24</f>
        <v>154.26999999999998</v>
      </c>
      <c r="J88" s="16">
        <f>J86+J70+J29+J24</f>
        <v>203.60000000000002</v>
      </c>
      <c r="K88" s="16">
        <v>1154.17</v>
      </c>
      <c r="L88" s="16">
        <v>1410.76</v>
      </c>
      <c r="M88" s="16">
        <f>M86+M70+M29+M24</f>
        <v>48.829999999999991</v>
      </c>
      <c r="N88" s="16">
        <f>N86+N70+N29+N24</f>
        <v>57.600000000000009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workbookViewId="0">
      <selection sqref="A1:XFD1048576"/>
    </sheetView>
  </sheetViews>
  <sheetFormatPr defaultRowHeight="15" x14ac:dyDescent="0.25"/>
  <cols>
    <col min="1" max="1" width="39.7109375" style="11" customWidth="1"/>
    <col min="2" max="2" width="9.140625" style="11"/>
    <col min="3" max="3" width="9.140625" style="12"/>
    <col min="4" max="16384" width="9.140625" style="11"/>
  </cols>
  <sheetData>
    <row r="1" spans="1:14" x14ac:dyDescent="0.25">
      <c r="B1" s="11" t="s">
        <v>424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360</v>
      </c>
      <c r="B6" s="37">
        <v>199</v>
      </c>
      <c r="C6" s="20" t="s">
        <v>195</v>
      </c>
      <c r="D6" s="20" t="s">
        <v>196</v>
      </c>
      <c r="E6" s="16">
        <v>4.17</v>
      </c>
      <c r="F6" s="16">
        <v>5.3</v>
      </c>
      <c r="G6" s="16">
        <v>6.98</v>
      </c>
      <c r="H6" s="16">
        <v>9.3699999999999992</v>
      </c>
      <c r="I6" s="16">
        <v>20.22</v>
      </c>
      <c r="J6" s="16">
        <v>24.26</v>
      </c>
      <c r="K6" s="16">
        <v>145.16999999999999</v>
      </c>
      <c r="L6" s="16">
        <v>189</v>
      </c>
      <c r="M6" s="16">
        <v>1.45</v>
      </c>
      <c r="N6" s="16">
        <v>1.89</v>
      </c>
    </row>
    <row r="7" spans="1:14" x14ac:dyDescent="0.25">
      <c r="A7" s="13" t="s">
        <v>293</v>
      </c>
      <c r="B7" s="15"/>
      <c r="C7" s="15">
        <v>14</v>
      </c>
      <c r="D7" s="13">
        <v>19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466</v>
      </c>
      <c r="B8" s="15"/>
      <c r="C8" s="15">
        <v>125</v>
      </c>
      <c r="D8" s="13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104</v>
      </c>
      <c r="B9" s="15"/>
      <c r="C9" s="15">
        <v>18</v>
      </c>
      <c r="D9" s="13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105</v>
      </c>
      <c r="B10" s="15"/>
      <c r="C10" s="15">
        <v>5</v>
      </c>
      <c r="D10" s="13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106</v>
      </c>
      <c r="B11" s="15"/>
      <c r="C11" s="15">
        <v>1</v>
      </c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465</v>
      </c>
      <c r="B12" s="15"/>
      <c r="C12" s="15">
        <v>5</v>
      </c>
      <c r="D12" s="13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5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12</v>
      </c>
      <c r="B14" s="20">
        <v>416</v>
      </c>
      <c r="C14" s="20">
        <v>150</v>
      </c>
      <c r="D14" s="20">
        <v>200</v>
      </c>
      <c r="E14" s="16">
        <v>3.06</v>
      </c>
      <c r="F14" s="16">
        <v>4.08</v>
      </c>
      <c r="G14" s="16">
        <v>2.96</v>
      </c>
      <c r="H14" s="16">
        <v>3.94</v>
      </c>
      <c r="I14" s="16">
        <v>12.47</v>
      </c>
      <c r="J14" s="16">
        <v>16.600000000000001</v>
      </c>
      <c r="K14" s="16">
        <v>87.6</v>
      </c>
      <c r="L14" s="16">
        <v>116.8</v>
      </c>
      <c r="M14" s="16">
        <v>1.07</v>
      </c>
      <c r="N14" s="16">
        <v>1.42</v>
      </c>
    </row>
    <row r="15" spans="1:14" x14ac:dyDescent="0.25">
      <c r="A15" s="13" t="s">
        <v>110</v>
      </c>
      <c r="B15" s="15"/>
      <c r="C15" s="15">
        <v>2</v>
      </c>
      <c r="D15" s="15">
        <v>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105</v>
      </c>
      <c r="B16" s="15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466</v>
      </c>
      <c r="B17" s="15"/>
      <c r="C17" s="15">
        <v>92</v>
      </c>
      <c r="D17" s="15">
        <v>122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104</v>
      </c>
      <c r="B18" s="15"/>
      <c r="C18" s="15">
        <v>65</v>
      </c>
      <c r="D18" s="15">
        <v>87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25</v>
      </c>
      <c r="B20" s="20">
        <v>1</v>
      </c>
      <c r="C20" s="31" t="s">
        <v>112</v>
      </c>
      <c r="D20" s="31" t="s">
        <v>260</v>
      </c>
      <c r="E20" s="16">
        <v>2.91</v>
      </c>
      <c r="F20" s="16">
        <v>3.62</v>
      </c>
      <c r="G20" s="16">
        <v>5.88</v>
      </c>
      <c r="H20" s="16">
        <v>5.97</v>
      </c>
      <c r="I20" s="16">
        <v>17.43</v>
      </c>
      <c r="J20" s="16">
        <v>21.8</v>
      </c>
      <c r="K20" s="16">
        <v>143</v>
      </c>
      <c r="L20" s="16">
        <v>164.33</v>
      </c>
      <c r="M20" s="16">
        <v>0</v>
      </c>
      <c r="N20" s="16">
        <v>0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10</v>
      </c>
      <c r="D22" s="15">
        <v>10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5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5"/>
      <c r="D24" s="13"/>
      <c r="E24" s="13">
        <f>E20+E14+E6</f>
        <v>10.14</v>
      </c>
      <c r="F24" s="13">
        <f t="shared" ref="F24:N24" si="0">F20+F14+F6</f>
        <v>13</v>
      </c>
      <c r="G24" s="13">
        <f t="shared" si="0"/>
        <v>15.82</v>
      </c>
      <c r="H24" s="13">
        <f t="shared" si="0"/>
        <v>19.28</v>
      </c>
      <c r="I24" s="13">
        <f t="shared" si="0"/>
        <v>50.12</v>
      </c>
      <c r="J24" s="13">
        <f t="shared" si="0"/>
        <v>62.660000000000011</v>
      </c>
      <c r="K24" s="13">
        <f t="shared" si="0"/>
        <v>375.77</v>
      </c>
      <c r="L24" s="13">
        <f t="shared" si="0"/>
        <v>470.13</v>
      </c>
      <c r="M24" s="13">
        <f t="shared" si="0"/>
        <v>2.52</v>
      </c>
      <c r="N24" s="13">
        <f t="shared" si="0"/>
        <v>3.3099999999999996</v>
      </c>
    </row>
    <row r="25" spans="1:14" x14ac:dyDescent="0.25">
      <c r="A25" s="13"/>
      <c r="B25" s="13"/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367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6" t="s">
        <v>366</v>
      </c>
      <c r="B28" s="16">
        <v>386</v>
      </c>
      <c r="C28" s="20">
        <v>85</v>
      </c>
      <c r="D28" s="20">
        <v>85</v>
      </c>
      <c r="E28" s="16">
        <v>0.3</v>
      </c>
      <c r="F28" s="16">
        <v>0.3</v>
      </c>
      <c r="G28" s="16">
        <v>0.11</v>
      </c>
      <c r="H28" s="16">
        <v>0.11</v>
      </c>
      <c r="I28" s="16">
        <v>10.31</v>
      </c>
      <c r="J28" s="16">
        <v>10.31</v>
      </c>
      <c r="K28" s="16">
        <v>48.45</v>
      </c>
      <c r="L28" s="16">
        <v>48.45</v>
      </c>
      <c r="M28" s="16">
        <v>4.2</v>
      </c>
      <c r="N28" s="16">
        <v>4.2</v>
      </c>
    </row>
    <row r="29" spans="1:14" x14ac:dyDescent="0.25">
      <c r="A29" s="15" t="s">
        <v>113</v>
      </c>
      <c r="B29" s="13"/>
      <c r="C29" s="15"/>
      <c r="D29" s="13"/>
      <c r="E29" s="13">
        <f>E28+E27</f>
        <v>1.05</v>
      </c>
      <c r="F29" s="13">
        <f t="shared" ref="F29:N29" si="1">F28+F27</f>
        <v>1.05</v>
      </c>
      <c r="G29" s="13">
        <f t="shared" si="1"/>
        <v>0.11</v>
      </c>
      <c r="H29" s="13">
        <f t="shared" si="1"/>
        <v>0.11</v>
      </c>
      <c r="I29" s="13">
        <f t="shared" si="1"/>
        <v>19.3</v>
      </c>
      <c r="J29" s="13">
        <f t="shared" si="1"/>
        <v>19.3</v>
      </c>
      <c r="K29" s="13">
        <f t="shared" si="1"/>
        <v>110.01</v>
      </c>
      <c r="L29" s="13">
        <f t="shared" si="1"/>
        <v>110.01</v>
      </c>
      <c r="M29" s="13">
        <f t="shared" si="1"/>
        <v>7.44</v>
      </c>
      <c r="N29" s="13">
        <f t="shared" si="1"/>
        <v>7.44</v>
      </c>
    </row>
    <row r="30" spans="1:14" x14ac:dyDescent="0.25">
      <c r="A30" s="13"/>
      <c r="B30" s="13"/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1" customFormat="1" ht="14.25" x14ac:dyDescent="0.2">
      <c r="A32" s="16" t="s">
        <v>376</v>
      </c>
      <c r="B32" s="16">
        <v>21</v>
      </c>
      <c r="C32" s="20">
        <v>40</v>
      </c>
      <c r="D32" s="20">
        <v>60</v>
      </c>
      <c r="E32" s="16">
        <v>0.56999999999999995</v>
      </c>
      <c r="F32" s="16">
        <v>0.86</v>
      </c>
      <c r="G32" s="16">
        <v>1.81</v>
      </c>
      <c r="H32" s="16">
        <v>2.74</v>
      </c>
      <c r="I32" s="16">
        <v>3.86</v>
      </c>
      <c r="J32" s="16">
        <v>5.23</v>
      </c>
      <c r="K32" s="16">
        <v>37.54</v>
      </c>
      <c r="L32" s="16">
        <v>49.18</v>
      </c>
      <c r="M32" s="16">
        <v>13.21</v>
      </c>
      <c r="N32" s="16">
        <v>19.8</v>
      </c>
    </row>
    <row r="33" spans="1:14" x14ac:dyDescent="0.25">
      <c r="A33" s="13" t="s">
        <v>377</v>
      </c>
      <c r="B33" s="13"/>
      <c r="C33" s="15" t="s">
        <v>119</v>
      </c>
      <c r="D33" s="15" t="s">
        <v>378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 t="s">
        <v>179</v>
      </c>
      <c r="B34" s="13"/>
      <c r="C34" s="17" t="s">
        <v>247</v>
      </c>
      <c r="D34" s="17" t="s">
        <v>182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 t="s">
        <v>129</v>
      </c>
      <c r="B35" s="13"/>
      <c r="C35" s="17">
        <v>4</v>
      </c>
      <c r="D35" s="17">
        <v>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3" t="s">
        <v>379</v>
      </c>
      <c r="B36" s="13"/>
      <c r="C36" s="17">
        <v>2</v>
      </c>
      <c r="D36" s="17">
        <v>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106</v>
      </c>
      <c r="B37" s="13"/>
      <c r="C37" s="17">
        <v>1</v>
      </c>
      <c r="D37" s="17">
        <v>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29.25" x14ac:dyDescent="0.25">
      <c r="A39" s="32" t="s">
        <v>245</v>
      </c>
      <c r="B39" s="21">
        <v>87</v>
      </c>
      <c r="C39" s="20" t="s">
        <v>248</v>
      </c>
      <c r="D39" s="20" t="s">
        <v>344</v>
      </c>
      <c r="E39" s="16">
        <v>5.48</v>
      </c>
      <c r="F39" s="16">
        <v>6.11</v>
      </c>
      <c r="G39" s="16">
        <v>4.87</v>
      </c>
      <c r="H39" s="16">
        <v>8.24</v>
      </c>
      <c r="I39" s="16">
        <v>11.87</v>
      </c>
      <c r="J39" s="16">
        <v>17.100000000000001</v>
      </c>
      <c r="K39" s="16">
        <v>117.31</v>
      </c>
      <c r="L39" s="16">
        <v>130.88999999999999</v>
      </c>
      <c r="M39" s="16">
        <v>6.8</v>
      </c>
      <c r="N39" s="16">
        <v>9.1</v>
      </c>
    </row>
    <row r="40" spans="1:14" x14ac:dyDescent="0.25">
      <c r="A40" s="13" t="s">
        <v>136</v>
      </c>
      <c r="B40" s="13"/>
      <c r="C40" s="15" t="s">
        <v>117</v>
      </c>
      <c r="D40" s="15" t="s">
        <v>343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246</v>
      </c>
      <c r="B41" s="13"/>
      <c r="C41" s="15">
        <v>14</v>
      </c>
      <c r="D41" s="15">
        <v>15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122</v>
      </c>
      <c r="B42" s="13"/>
      <c r="C42" s="15" t="s">
        <v>337</v>
      </c>
      <c r="D42" s="15" t="s">
        <v>392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126</v>
      </c>
      <c r="B43" s="13"/>
      <c r="C43" s="17" t="s">
        <v>180</v>
      </c>
      <c r="D43" s="17" t="s">
        <v>124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179</v>
      </c>
      <c r="B44" s="13"/>
      <c r="C44" s="17" t="s">
        <v>124</v>
      </c>
      <c r="D44" s="17" t="s">
        <v>182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129</v>
      </c>
      <c r="B45" s="13"/>
      <c r="C45" s="15">
        <v>2</v>
      </c>
      <c r="D45" s="15">
        <v>3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104</v>
      </c>
      <c r="B46" s="13"/>
      <c r="C46" s="15">
        <v>130</v>
      </c>
      <c r="D46" s="15">
        <v>145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106</v>
      </c>
      <c r="B47" s="13"/>
      <c r="C47" s="15">
        <v>1</v>
      </c>
      <c r="D47" s="15">
        <v>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/>
      <c r="B48" s="13"/>
      <c r="C48" s="1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s="46" customFormat="1" x14ac:dyDescent="0.25">
      <c r="A49" s="44" t="s">
        <v>60</v>
      </c>
      <c r="B49" s="35"/>
      <c r="C49" s="41">
        <v>160</v>
      </c>
      <c r="D49" s="45">
        <v>190</v>
      </c>
      <c r="E49" s="35">
        <v>11.33</v>
      </c>
      <c r="F49" s="35">
        <v>13.46</v>
      </c>
      <c r="G49" s="35">
        <v>7.92</v>
      </c>
      <c r="H49" s="35">
        <v>9.4</v>
      </c>
      <c r="I49" s="35">
        <v>25.8</v>
      </c>
      <c r="J49" s="35">
        <v>30.69</v>
      </c>
      <c r="K49" s="35">
        <v>244.15</v>
      </c>
      <c r="L49" s="35">
        <v>279</v>
      </c>
      <c r="M49" s="35">
        <v>0.82</v>
      </c>
      <c r="N49" s="35">
        <v>0.99</v>
      </c>
    </row>
    <row r="50" spans="1:14" x14ac:dyDescent="0.25">
      <c r="A50" s="13" t="s">
        <v>136</v>
      </c>
      <c r="B50" s="13"/>
      <c r="C50" s="15" t="s">
        <v>328</v>
      </c>
      <c r="D50" s="18" t="s">
        <v>294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295</v>
      </c>
      <c r="B51" s="13"/>
      <c r="C51" s="15">
        <v>39</v>
      </c>
      <c r="D51" s="18">
        <v>46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126</v>
      </c>
      <c r="B52" s="13"/>
      <c r="C52" s="17" t="s">
        <v>247</v>
      </c>
      <c r="D52" s="18" t="s">
        <v>180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26" t="s">
        <v>179</v>
      </c>
      <c r="B53" s="13"/>
      <c r="C53" s="17" t="s">
        <v>329</v>
      </c>
      <c r="D53" s="18" t="s">
        <v>181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26" t="s">
        <v>477</v>
      </c>
      <c r="B54" s="13"/>
      <c r="C54" s="15">
        <v>7</v>
      </c>
      <c r="D54" s="18">
        <v>8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296</v>
      </c>
      <c r="B55" s="16"/>
      <c r="C55" s="15">
        <v>1</v>
      </c>
      <c r="D55" s="34">
        <v>1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3" t="s">
        <v>104</v>
      </c>
      <c r="B56" s="13"/>
      <c r="C56" s="47">
        <v>105</v>
      </c>
      <c r="D56" s="15">
        <v>125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/>
      <c r="B57" s="15"/>
      <c r="C57" s="15"/>
      <c r="D57" s="15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6" t="s">
        <v>151</v>
      </c>
      <c r="B58" s="20"/>
      <c r="C58" s="20">
        <v>30</v>
      </c>
      <c r="D58" s="20">
        <v>50</v>
      </c>
      <c r="E58" s="16">
        <v>1.91</v>
      </c>
      <c r="F58" s="16">
        <v>3.19</v>
      </c>
      <c r="G58" s="16">
        <v>0.24</v>
      </c>
      <c r="H58" s="16">
        <v>0.4</v>
      </c>
      <c r="I58" s="16">
        <v>12.43</v>
      </c>
      <c r="J58" s="16">
        <v>20.71</v>
      </c>
      <c r="K58" s="16">
        <v>52.61</v>
      </c>
      <c r="L58" s="16">
        <v>87.68</v>
      </c>
      <c r="M58" s="16">
        <v>0</v>
      </c>
      <c r="N58" s="16">
        <v>0</v>
      </c>
    </row>
    <row r="59" spans="1:14" x14ac:dyDescent="0.25">
      <c r="A59" s="13"/>
      <c r="B59" s="13"/>
      <c r="C59" s="1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 t="s">
        <v>152</v>
      </c>
      <c r="B60" s="16">
        <v>390</v>
      </c>
      <c r="C60" s="20">
        <v>120</v>
      </c>
      <c r="D60" s="16">
        <v>150</v>
      </c>
      <c r="E60" s="16">
        <v>0.03</v>
      </c>
      <c r="F60" s="16">
        <v>0.04</v>
      </c>
      <c r="G60" s="16">
        <v>0</v>
      </c>
      <c r="H60" s="16">
        <v>0</v>
      </c>
      <c r="I60" s="16">
        <v>10.19</v>
      </c>
      <c r="J60" s="16">
        <v>12.74</v>
      </c>
      <c r="K60" s="16">
        <v>41</v>
      </c>
      <c r="L60" s="16">
        <v>51.11</v>
      </c>
      <c r="M60" s="16">
        <v>0.02</v>
      </c>
      <c r="N60" s="16">
        <v>0.03</v>
      </c>
    </row>
    <row r="61" spans="1:14" x14ac:dyDescent="0.25">
      <c r="A61" s="13" t="s">
        <v>153</v>
      </c>
      <c r="B61" s="13"/>
      <c r="C61" s="15" t="s">
        <v>154</v>
      </c>
      <c r="D61" s="15" t="s">
        <v>155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133</v>
      </c>
      <c r="B62" s="13"/>
      <c r="C62" s="15">
        <v>7</v>
      </c>
      <c r="D62" s="13">
        <v>12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 t="s">
        <v>156</v>
      </c>
      <c r="B63" s="13"/>
      <c r="C63" s="15">
        <v>122</v>
      </c>
      <c r="D63" s="13">
        <v>152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5" t="s">
        <v>113</v>
      </c>
      <c r="B64" s="13"/>
      <c r="C64" s="15"/>
      <c r="D64" s="13"/>
      <c r="E64" s="13">
        <f t="shared" ref="E64:N64" si="2">E60+E58+E49+E39+E32</f>
        <v>19.32</v>
      </c>
      <c r="F64" s="13">
        <f t="shared" si="2"/>
        <v>23.66</v>
      </c>
      <c r="G64" s="13">
        <f t="shared" si="2"/>
        <v>14.840000000000002</v>
      </c>
      <c r="H64" s="13">
        <f t="shared" si="2"/>
        <v>20.78</v>
      </c>
      <c r="I64" s="13">
        <f t="shared" si="2"/>
        <v>64.150000000000006</v>
      </c>
      <c r="J64" s="13">
        <f t="shared" si="2"/>
        <v>86.470000000000013</v>
      </c>
      <c r="K64" s="13">
        <f t="shared" si="2"/>
        <v>492.61</v>
      </c>
      <c r="L64" s="13">
        <f t="shared" si="2"/>
        <v>597.86</v>
      </c>
      <c r="M64" s="13">
        <f t="shared" si="2"/>
        <v>20.85</v>
      </c>
      <c r="N64" s="13">
        <f t="shared" si="2"/>
        <v>29.92</v>
      </c>
    </row>
    <row r="65" spans="1:14" x14ac:dyDescent="0.25">
      <c r="A65" s="13"/>
      <c r="B65" s="13"/>
      <c r="C65" s="1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4" t="s">
        <v>10</v>
      </c>
      <c r="B66" s="13"/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6" t="s">
        <v>13</v>
      </c>
      <c r="B67" s="20"/>
      <c r="C67" s="20">
        <v>25</v>
      </c>
      <c r="D67" s="20">
        <v>50</v>
      </c>
      <c r="E67" s="16">
        <v>0.64</v>
      </c>
      <c r="F67" s="16">
        <v>1.29</v>
      </c>
      <c r="G67" s="16">
        <v>0.56000000000000005</v>
      </c>
      <c r="H67" s="16">
        <v>1.1299999999999999</v>
      </c>
      <c r="I67" s="16">
        <v>14.24</v>
      </c>
      <c r="J67" s="16">
        <v>28.48</v>
      </c>
      <c r="K67" s="16">
        <v>69.260000000000005</v>
      </c>
      <c r="L67" s="16">
        <v>138.52000000000001</v>
      </c>
      <c r="M67" s="16">
        <v>0.13</v>
      </c>
      <c r="N67" s="16">
        <v>0.26</v>
      </c>
    </row>
    <row r="68" spans="1:14" x14ac:dyDescent="0.25">
      <c r="A68" s="13"/>
      <c r="B68" s="13"/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6" t="s">
        <v>368</v>
      </c>
      <c r="B69" s="16">
        <v>420</v>
      </c>
      <c r="C69" s="20">
        <v>200</v>
      </c>
      <c r="D69" s="16">
        <v>200</v>
      </c>
      <c r="E69" s="16">
        <v>5.2</v>
      </c>
      <c r="F69" s="16">
        <v>5.2</v>
      </c>
      <c r="G69" s="16">
        <v>5</v>
      </c>
      <c r="H69" s="16">
        <v>5</v>
      </c>
      <c r="I69" s="16">
        <v>8</v>
      </c>
      <c r="J69" s="16">
        <v>8</v>
      </c>
      <c r="K69" s="16">
        <v>88.2</v>
      </c>
      <c r="L69" s="16">
        <v>88.2</v>
      </c>
      <c r="M69" s="16">
        <v>0</v>
      </c>
      <c r="N69" s="16">
        <v>0</v>
      </c>
    </row>
    <row r="70" spans="1:14" x14ac:dyDescent="0.25">
      <c r="A70" s="15" t="s">
        <v>113</v>
      </c>
      <c r="B70" s="13"/>
      <c r="C70" s="15"/>
      <c r="D70" s="13"/>
      <c r="E70" s="13">
        <f t="shared" ref="E70:N70" si="3">E69+E67</f>
        <v>5.84</v>
      </c>
      <c r="F70" s="13">
        <f t="shared" si="3"/>
        <v>6.49</v>
      </c>
      <c r="G70" s="13">
        <f t="shared" si="3"/>
        <v>5.5600000000000005</v>
      </c>
      <c r="H70" s="13">
        <f t="shared" si="3"/>
        <v>6.13</v>
      </c>
      <c r="I70" s="13">
        <f t="shared" si="3"/>
        <v>22.240000000000002</v>
      </c>
      <c r="J70" s="13">
        <f t="shared" si="3"/>
        <v>36.480000000000004</v>
      </c>
      <c r="K70" s="13">
        <f t="shared" si="3"/>
        <v>157.46</v>
      </c>
      <c r="L70" s="13">
        <f t="shared" si="3"/>
        <v>226.72000000000003</v>
      </c>
      <c r="M70" s="13">
        <f t="shared" si="3"/>
        <v>0.13</v>
      </c>
      <c r="N70" s="13">
        <f t="shared" si="3"/>
        <v>0.26</v>
      </c>
    </row>
    <row r="71" spans="1:14" s="21" customFormat="1" ht="14.25" x14ac:dyDescent="0.2">
      <c r="A71" s="16" t="s">
        <v>165</v>
      </c>
      <c r="B71" s="16"/>
      <c r="C71" s="20"/>
      <c r="D71" s="16"/>
      <c r="E71" s="16">
        <f t="shared" ref="E71:N71" si="4">E70+E64+E29+E24</f>
        <v>36.35</v>
      </c>
      <c r="F71" s="16">
        <f t="shared" si="4"/>
        <v>44.2</v>
      </c>
      <c r="G71" s="16">
        <f t="shared" si="4"/>
        <v>36.33</v>
      </c>
      <c r="H71" s="16">
        <f t="shared" si="4"/>
        <v>46.3</v>
      </c>
      <c r="I71" s="16">
        <f t="shared" si="4"/>
        <v>155.81</v>
      </c>
      <c r="J71" s="16">
        <f t="shared" si="4"/>
        <v>204.91000000000003</v>
      </c>
      <c r="K71" s="16">
        <f t="shared" si="4"/>
        <v>1135.8499999999999</v>
      </c>
      <c r="L71" s="16">
        <f t="shared" si="4"/>
        <v>1404.72</v>
      </c>
      <c r="M71" s="16">
        <f t="shared" si="4"/>
        <v>30.94</v>
      </c>
      <c r="N71" s="16">
        <f t="shared" si="4"/>
        <v>40.930000000000007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workbookViewId="0">
      <selection activeCell="A40" sqref="A40"/>
    </sheetView>
  </sheetViews>
  <sheetFormatPr defaultRowHeight="15" x14ac:dyDescent="0.25"/>
  <cols>
    <col min="1" max="1" width="39.7109375" style="11" customWidth="1"/>
    <col min="2" max="2" width="9.140625" style="11"/>
    <col min="3" max="3" width="9.140625" style="12"/>
    <col min="4" max="16384" width="9.140625" style="11"/>
  </cols>
  <sheetData>
    <row r="1" spans="1:14" x14ac:dyDescent="0.25">
      <c r="B1" s="11" t="s">
        <v>440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338</v>
      </c>
      <c r="B6" s="16">
        <v>251</v>
      </c>
      <c r="C6" s="20" t="s">
        <v>167</v>
      </c>
      <c r="D6" s="20" t="s">
        <v>198</v>
      </c>
      <c r="E6" s="16">
        <v>8.4</v>
      </c>
      <c r="F6" s="16">
        <v>10.08</v>
      </c>
      <c r="G6" s="16">
        <v>6</v>
      </c>
      <c r="H6" s="16">
        <v>6.5</v>
      </c>
      <c r="I6" s="16">
        <v>17.62</v>
      </c>
      <c r="J6" s="16">
        <v>19.02</v>
      </c>
      <c r="K6" s="16">
        <v>154.15</v>
      </c>
      <c r="L6" s="16">
        <v>188</v>
      </c>
      <c r="M6" s="16">
        <v>0.72</v>
      </c>
      <c r="N6" s="16">
        <v>0.77</v>
      </c>
    </row>
    <row r="7" spans="1:14" x14ac:dyDescent="0.25">
      <c r="A7" s="13" t="s">
        <v>471</v>
      </c>
      <c r="B7" s="13"/>
      <c r="C7" s="15">
        <v>92</v>
      </c>
      <c r="D7" s="15">
        <v>110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169</v>
      </c>
      <c r="B8" s="13"/>
      <c r="C8" s="15">
        <v>6</v>
      </c>
      <c r="D8" s="15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472</v>
      </c>
      <c r="B9" s="13"/>
      <c r="C9" s="15">
        <v>25</v>
      </c>
      <c r="D9" s="15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468</v>
      </c>
      <c r="B10" s="13"/>
      <c r="C10" s="15">
        <v>5</v>
      </c>
      <c r="D10" s="15">
        <v>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241</v>
      </c>
      <c r="B11" s="13"/>
      <c r="C11" s="15">
        <v>5</v>
      </c>
      <c r="D11" s="15">
        <v>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105</v>
      </c>
      <c r="B12" s="13"/>
      <c r="C12" s="15">
        <v>9</v>
      </c>
      <c r="D12" s="15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5">
        <v>5</v>
      </c>
      <c r="D13" s="15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339</v>
      </c>
      <c r="B14" s="13"/>
      <c r="C14" s="15">
        <v>7</v>
      </c>
      <c r="D14" s="15">
        <v>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170</v>
      </c>
      <c r="B15" s="13"/>
      <c r="C15" s="15">
        <v>20</v>
      </c>
      <c r="D15" s="15">
        <v>20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171</v>
      </c>
      <c r="B16" s="13"/>
      <c r="C16" s="15">
        <v>5</v>
      </c>
      <c r="D16" s="15">
        <v>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14</v>
      </c>
      <c r="B18" s="20">
        <v>414</v>
      </c>
      <c r="C18" s="20">
        <v>180</v>
      </c>
      <c r="D18" s="20">
        <v>200</v>
      </c>
      <c r="E18" s="16">
        <v>2.52</v>
      </c>
      <c r="F18" s="16">
        <v>2.8</v>
      </c>
      <c r="G18" s="16">
        <v>2.59</v>
      </c>
      <c r="H18" s="16">
        <v>2.87</v>
      </c>
      <c r="I18" s="16">
        <v>13.68</v>
      </c>
      <c r="J18" s="16">
        <v>15.2</v>
      </c>
      <c r="K18" s="16">
        <v>87.14</v>
      </c>
      <c r="L18" s="16">
        <v>96.82</v>
      </c>
      <c r="M18" s="16">
        <v>1.17</v>
      </c>
      <c r="N18" s="16">
        <v>1.75</v>
      </c>
    </row>
    <row r="19" spans="1:14" x14ac:dyDescent="0.25">
      <c r="A19" s="13" t="s">
        <v>172</v>
      </c>
      <c r="B19" s="15"/>
      <c r="C19" s="15">
        <v>2</v>
      </c>
      <c r="D19" s="15">
        <v>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105</v>
      </c>
      <c r="B20" s="15"/>
      <c r="C20" s="15">
        <v>11</v>
      </c>
      <c r="D20" s="15">
        <v>12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466</v>
      </c>
      <c r="B21" s="15"/>
      <c r="C21" s="15">
        <v>90</v>
      </c>
      <c r="D21" s="15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104</v>
      </c>
      <c r="B22" s="15"/>
      <c r="C22" s="15">
        <v>108</v>
      </c>
      <c r="D22" s="15">
        <v>120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 t="s">
        <v>175</v>
      </c>
      <c r="B24" s="20">
        <v>3</v>
      </c>
      <c r="C24" s="31" t="s">
        <v>176</v>
      </c>
      <c r="D24" s="31" t="s">
        <v>177</v>
      </c>
      <c r="E24" s="16">
        <v>5.8</v>
      </c>
      <c r="F24" s="16">
        <v>7.89</v>
      </c>
      <c r="G24" s="16">
        <v>6.67</v>
      </c>
      <c r="H24" s="16">
        <v>8.1</v>
      </c>
      <c r="I24" s="16">
        <v>19.649999999999999</v>
      </c>
      <c r="J24" s="16">
        <v>24.64</v>
      </c>
      <c r="K24" s="16">
        <v>143.62</v>
      </c>
      <c r="L24" s="16">
        <v>182.71</v>
      </c>
      <c r="M24" s="16">
        <v>0.02</v>
      </c>
      <c r="N24" s="16">
        <v>0.04</v>
      </c>
    </row>
    <row r="25" spans="1:14" x14ac:dyDescent="0.25">
      <c r="A25" s="13" t="s">
        <v>111</v>
      </c>
      <c r="B25" s="15"/>
      <c r="C25" s="15">
        <v>40</v>
      </c>
      <c r="D25" s="15">
        <v>50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 t="s">
        <v>465</v>
      </c>
      <c r="B26" s="15"/>
      <c r="C26" s="15">
        <v>5</v>
      </c>
      <c r="D26" s="15">
        <v>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 t="s">
        <v>473</v>
      </c>
      <c r="B27" s="15"/>
      <c r="C27" s="17" t="s">
        <v>174</v>
      </c>
      <c r="D27" s="15">
        <v>15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5" t="s">
        <v>113</v>
      </c>
      <c r="B28" s="13"/>
      <c r="C28" s="15"/>
      <c r="D28" s="13"/>
      <c r="E28" s="13">
        <f>E24+E18+E6</f>
        <v>16.72</v>
      </c>
      <c r="F28" s="13">
        <f t="shared" ref="F28:N28" si="0">F24+F18+F6</f>
        <v>20.77</v>
      </c>
      <c r="G28" s="13">
        <f t="shared" si="0"/>
        <v>15.26</v>
      </c>
      <c r="H28" s="13">
        <f t="shared" si="0"/>
        <v>17.47</v>
      </c>
      <c r="I28" s="13">
        <f t="shared" si="0"/>
        <v>50.95</v>
      </c>
      <c r="J28" s="13">
        <f t="shared" si="0"/>
        <v>58.86</v>
      </c>
      <c r="K28" s="13">
        <f t="shared" si="0"/>
        <v>384.90999999999997</v>
      </c>
      <c r="L28" s="13">
        <f t="shared" si="0"/>
        <v>467.53</v>
      </c>
      <c r="M28" s="13">
        <f t="shared" si="0"/>
        <v>1.91</v>
      </c>
      <c r="N28" s="13">
        <f t="shared" si="0"/>
        <v>2.56</v>
      </c>
    </row>
    <row r="29" spans="1:14" x14ac:dyDescent="0.25">
      <c r="A29" s="13"/>
      <c r="B29" s="13"/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7</v>
      </c>
      <c r="B30" s="13"/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 t="s">
        <v>367</v>
      </c>
      <c r="B31" s="20">
        <v>418</v>
      </c>
      <c r="C31" s="20">
        <v>150</v>
      </c>
      <c r="D31" s="20">
        <v>150</v>
      </c>
      <c r="E31" s="16">
        <v>0.75</v>
      </c>
      <c r="F31" s="16">
        <v>0.75</v>
      </c>
      <c r="G31" s="16">
        <v>0</v>
      </c>
      <c r="H31" s="16">
        <v>0</v>
      </c>
      <c r="I31" s="16">
        <v>8.99</v>
      </c>
      <c r="J31" s="16">
        <v>8.99</v>
      </c>
      <c r="K31" s="16">
        <v>61.56</v>
      </c>
      <c r="L31" s="16">
        <v>61.56</v>
      </c>
      <c r="M31" s="16">
        <v>3.24</v>
      </c>
      <c r="N31" s="16">
        <v>3.24</v>
      </c>
    </row>
    <row r="32" spans="1:14" x14ac:dyDescent="0.25">
      <c r="A32" s="16" t="s">
        <v>366</v>
      </c>
      <c r="B32" s="16">
        <v>386</v>
      </c>
      <c r="C32" s="20">
        <v>85</v>
      </c>
      <c r="D32" s="20">
        <v>85</v>
      </c>
      <c r="E32" s="16">
        <v>0.3</v>
      </c>
      <c r="F32" s="16">
        <v>0.3</v>
      </c>
      <c r="G32" s="16">
        <v>0.11</v>
      </c>
      <c r="H32" s="16">
        <v>0.11</v>
      </c>
      <c r="I32" s="16">
        <v>10.31</v>
      </c>
      <c r="J32" s="16">
        <v>10.31</v>
      </c>
      <c r="K32" s="16">
        <v>48.45</v>
      </c>
      <c r="L32" s="16">
        <v>48.45</v>
      </c>
      <c r="M32" s="16">
        <v>4.2</v>
      </c>
      <c r="N32" s="16">
        <v>4.2</v>
      </c>
    </row>
    <row r="33" spans="1:14" x14ac:dyDescent="0.25">
      <c r="A33" s="15" t="s">
        <v>113</v>
      </c>
      <c r="B33" s="13"/>
      <c r="C33" s="15"/>
      <c r="D33" s="13"/>
      <c r="E33" s="13">
        <f>E32+E31</f>
        <v>1.05</v>
      </c>
      <c r="F33" s="13">
        <f t="shared" ref="F33:N33" si="1">F32+F31</f>
        <v>1.05</v>
      </c>
      <c r="G33" s="13">
        <f t="shared" si="1"/>
        <v>0.11</v>
      </c>
      <c r="H33" s="13">
        <f t="shared" si="1"/>
        <v>0.11</v>
      </c>
      <c r="I33" s="13">
        <f t="shared" si="1"/>
        <v>19.3</v>
      </c>
      <c r="J33" s="13">
        <f t="shared" si="1"/>
        <v>19.3</v>
      </c>
      <c r="K33" s="13">
        <f t="shared" si="1"/>
        <v>110.01</v>
      </c>
      <c r="L33" s="13">
        <f t="shared" si="1"/>
        <v>110.01</v>
      </c>
      <c r="M33" s="13">
        <f t="shared" si="1"/>
        <v>7.44</v>
      </c>
      <c r="N33" s="13">
        <f t="shared" si="1"/>
        <v>7.44</v>
      </c>
    </row>
    <row r="34" spans="1:14" x14ac:dyDescent="0.25">
      <c r="A34" s="13"/>
      <c r="B34" s="13"/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4" t="s">
        <v>8</v>
      </c>
      <c r="B35" s="13"/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21" customFormat="1" ht="14.25" x14ac:dyDescent="0.2">
      <c r="A36" s="23" t="s">
        <v>417</v>
      </c>
      <c r="B36" s="16">
        <v>21</v>
      </c>
      <c r="C36" s="16">
        <v>40</v>
      </c>
      <c r="D36" s="16">
        <v>60</v>
      </c>
      <c r="E36" s="16">
        <v>0.57999999999999996</v>
      </c>
      <c r="F36" s="16">
        <v>0.87</v>
      </c>
      <c r="G36" s="16">
        <v>2.69</v>
      </c>
      <c r="H36" s="16">
        <v>4.04</v>
      </c>
      <c r="I36" s="16">
        <v>3.51</v>
      </c>
      <c r="J36" s="16">
        <v>5.27</v>
      </c>
      <c r="K36" s="16">
        <v>40.71</v>
      </c>
      <c r="L36" s="16">
        <v>61.07</v>
      </c>
      <c r="M36" s="16">
        <v>3.86</v>
      </c>
      <c r="N36" s="16">
        <v>5.8</v>
      </c>
    </row>
    <row r="37" spans="1:14" x14ac:dyDescent="0.25">
      <c r="A37" s="22" t="s">
        <v>242</v>
      </c>
      <c r="B37" s="13"/>
      <c r="C37" s="15" t="s">
        <v>243</v>
      </c>
      <c r="D37" s="15" t="s">
        <v>244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22" t="s">
        <v>132</v>
      </c>
      <c r="B38" s="13"/>
      <c r="C38" s="15">
        <v>3</v>
      </c>
      <c r="D38" s="15">
        <v>4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/>
      <c r="B39" s="13"/>
      <c r="C39" s="1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29.25" x14ac:dyDescent="0.25">
      <c r="A40" s="36" t="s">
        <v>441</v>
      </c>
      <c r="B40" s="16">
        <v>86</v>
      </c>
      <c r="C40" s="34" t="s">
        <v>157</v>
      </c>
      <c r="D40" s="20" t="s">
        <v>342</v>
      </c>
      <c r="E40" s="16">
        <v>4.58</v>
      </c>
      <c r="F40" s="16">
        <v>6.18</v>
      </c>
      <c r="G40" s="16">
        <v>8.7799999999999994</v>
      </c>
      <c r="H40" s="16">
        <v>9.75</v>
      </c>
      <c r="I40" s="16">
        <v>12.84</v>
      </c>
      <c r="J40" s="16">
        <v>14.26</v>
      </c>
      <c r="K40" s="16">
        <v>103.91</v>
      </c>
      <c r="L40" s="16">
        <v>115.45</v>
      </c>
      <c r="M40" s="16">
        <v>7.87</v>
      </c>
      <c r="N40" s="16">
        <v>8.82</v>
      </c>
    </row>
    <row r="41" spans="1:14" x14ac:dyDescent="0.25">
      <c r="A41" s="13" t="s">
        <v>212</v>
      </c>
      <c r="B41" s="13"/>
      <c r="C41" s="15" t="s">
        <v>117</v>
      </c>
      <c r="D41" s="15" t="s">
        <v>343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122</v>
      </c>
      <c r="B42" s="13"/>
      <c r="C42" s="15" t="s">
        <v>335</v>
      </c>
      <c r="D42" s="15" t="s">
        <v>336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126</v>
      </c>
      <c r="B43" s="13"/>
      <c r="C43" s="17" t="s">
        <v>267</v>
      </c>
      <c r="D43" s="17" t="s">
        <v>141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123</v>
      </c>
      <c r="B44" s="13"/>
      <c r="C44" s="17" t="s">
        <v>124</v>
      </c>
      <c r="D44" s="17" t="s">
        <v>182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442</v>
      </c>
      <c r="B45" s="13"/>
      <c r="C45" s="17" t="s">
        <v>174</v>
      </c>
      <c r="D45" s="17" t="s">
        <v>331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129</v>
      </c>
      <c r="B46" s="13"/>
      <c r="C46" s="13">
        <v>2</v>
      </c>
      <c r="D46" s="13">
        <v>3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104</v>
      </c>
      <c r="B47" s="13"/>
      <c r="C47" s="13">
        <v>180</v>
      </c>
      <c r="D47" s="13">
        <v>200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106</v>
      </c>
      <c r="B48" s="13"/>
      <c r="C48" s="13">
        <v>1</v>
      </c>
      <c r="D48" s="13">
        <v>1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468</v>
      </c>
      <c r="B49" s="13"/>
      <c r="C49" s="15">
        <v>7</v>
      </c>
      <c r="D49" s="15">
        <v>8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/>
      <c r="B50" s="13"/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s="46" customFormat="1" x14ac:dyDescent="0.25">
      <c r="A51" s="16" t="s">
        <v>358</v>
      </c>
      <c r="B51" s="16">
        <v>290</v>
      </c>
      <c r="C51" s="20">
        <v>160</v>
      </c>
      <c r="D51" s="20">
        <v>190</v>
      </c>
      <c r="E51" s="16">
        <v>15.36</v>
      </c>
      <c r="F51" s="16">
        <v>19.43</v>
      </c>
      <c r="G51" s="16">
        <v>8.58</v>
      </c>
      <c r="H51" s="16">
        <v>10.75</v>
      </c>
      <c r="I51" s="16">
        <v>20.100000000000001</v>
      </c>
      <c r="J51" s="16">
        <v>28.87</v>
      </c>
      <c r="K51" s="16">
        <v>257.60000000000002</v>
      </c>
      <c r="L51" s="16">
        <v>305.89999999999998</v>
      </c>
      <c r="M51" s="16">
        <v>23.92</v>
      </c>
      <c r="N51" s="16">
        <v>28.4</v>
      </c>
    </row>
    <row r="52" spans="1:14" x14ac:dyDescent="0.25">
      <c r="A52" s="24" t="s">
        <v>212</v>
      </c>
      <c r="B52" s="25"/>
      <c r="C52" s="25" t="s">
        <v>298</v>
      </c>
      <c r="D52" s="25" t="s">
        <v>299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4" x14ac:dyDescent="0.25">
      <c r="A53" s="13" t="s">
        <v>135</v>
      </c>
      <c r="B53" s="13"/>
      <c r="C53" s="15" t="s">
        <v>300</v>
      </c>
      <c r="D53" s="15" t="s">
        <v>206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207</v>
      </c>
      <c r="B54" s="13"/>
      <c r="C54" s="17" t="s">
        <v>159</v>
      </c>
      <c r="D54" s="17" t="s">
        <v>125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208</v>
      </c>
      <c r="B55" s="13"/>
      <c r="C55" s="17" t="s">
        <v>121</v>
      </c>
      <c r="D55" s="15" t="s">
        <v>209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477</v>
      </c>
      <c r="B56" s="13"/>
      <c r="C56" s="15">
        <v>4</v>
      </c>
      <c r="D56" s="15">
        <v>5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210</v>
      </c>
      <c r="B57" s="13"/>
      <c r="C57" s="15">
        <v>3</v>
      </c>
      <c r="D57" s="15">
        <v>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156</v>
      </c>
      <c r="B58" s="13"/>
      <c r="C58" s="15">
        <v>76</v>
      </c>
      <c r="D58" s="15">
        <v>90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211</v>
      </c>
      <c r="B59" s="13"/>
      <c r="C59" s="15">
        <v>1</v>
      </c>
      <c r="D59" s="15">
        <v>1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/>
      <c r="B60" s="13"/>
      <c r="C60" s="15"/>
      <c r="D60" s="15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6" t="s">
        <v>151</v>
      </c>
      <c r="B61" s="20"/>
      <c r="C61" s="20">
        <v>30</v>
      </c>
      <c r="D61" s="20">
        <v>50</v>
      </c>
      <c r="E61" s="16">
        <v>1.91</v>
      </c>
      <c r="F61" s="16">
        <v>3.19</v>
      </c>
      <c r="G61" s="16">
        <v>0.24</v>
      </c>
      <c r="H61" s="16">
        <v>0.4</v>
      </c>
      <c r="I61" s="16">
        <v>12.43</v>
      </c>
      <c r="J61" s="16">
        <v>20.71</v>
      </c>
      <c r="K61" s="16">
        <v>52.61</v>
      </c>
      <c r="L61" s="16">
        <v>87.68</v>
      </c>
      <c r="M61" s="16">
        <v>0</v>
      </c>
      <c r="N61" s="16">
        <v>0</v>
      </c>
    </row>
    <row r="62" spans="1:14" x14ac:dyDescent="0.25">
      <c r="A62" s="13"/>
      <c r="B62" s="13"/>
      <c r="C62" s="1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 t="s">
        <v>191</v>
      </c>
      <c r="B63" s="20">
        <v>394</v>
      </c>
      <c r="C63" s="20">
        <v>120</v>
      </c>
      <c r="D63" s="20">
        <v>150</v>
      </c>
      <c r="E63" s="16">
        <v>0.03</v>
      </c>
      <c r="F63" s="16">
        <v>0.04</v>
      </c>
      <c r="G63" s="16">
        <v>0</v>
      </c>
      <c r="H63" s="16">
        <v>0</v>
      </c>
      <c r="I63" s="16">
        <v>11.32</v>
      </c>
      <c r="J63" s="16">
        <v>13.4</v>
      </c>
      <c r="K63" s="16">
        <v>45.42</v>
      </c>
      <c r="L63" s="16">
        <v>53.79</v>
      </c>
      <c r="M63" s="16">
        <v>2.4E-2</v>
      </c>
      <c r="N63" s="16">
        <v>0.03</v>
      </c>
    </row>
    <row r="64" spans="1:14" x14ac:dyDescent="0.25">
      <c r="A64" s="13" t="s">
        <v>192</v>
      </c>
      <c r="B64" s="15"/>
      <c r="C64" s="15">
        <v>12</v>
      </c>
      <c r="D64" s="15">
        <v>15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105</v>
      </c>
      <c r="B65" s="15"/>
      <c r="C65" s="15">
        <v>7</v>
      </c>
      <c r="D65" s="15">
        <v>9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104</v>
      </c>
      <c r="B66" s="15"/>
      <c r="C66" s="15">
        <v>124</v>
      </c>
      <c r="D66" s="15">
        <v>157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5" t="s">
        <v>113</v>
      </c>
      <c r="B67" s="13"/>
      <c r="C67" s="15"/>
      <c r="D67" s="13"/>
      <c r="E67" s="13">
        <f t="shared" ref="E67:N67" si="2">E63+E61+E51+E40+E36</f>
        <v>22.46</v>
      </c>
      <c r="F67" s="13">
        <f t="shared" si="2"/>
        <v>29.71</v>
      </c>
      <c r="G67" s="13">
        <f t="shared" si="2"/>
        <v>20.290000000000003</v>
      </c>
      <c r="H67" s="13">
        <f t="shared" si="2"/>
        <v>24.939999999999998</v>
      </c>
      <c r="I67" s="13">
        <f t="shared" si="2"/>
        <v>60.199999999999996</v>
      </c>
      <c r="J67" s="13">
        <f t="shared" si="2"/>
        <v>82.51</v>
      </c>
      <c r="K67" s="13">
        <f t="shared" si="2"/>
        <v>500.24999999999994</v>
      </c>
      <c r="L67" s="13">
        <f t="shared" si="2"/>
        <v>623.8900000000001</v>
      </c>
      <c r="M67" s="13">
        <f t="shared" si="2"/>
        <v>35.674000000000007</v>
      </c>
      <c r="N67" s="13">
        <f t="shared" si="2"/>
        <v>43.05</v>
      </c>
    </row>
    <row r="68" spans="1:14" x14ac:dyDescent="0.25">
      <c r="A68" s="13"/>
      <c r="B68" s="13"/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4" t="s">
        <v>10</v>
      </c>
      <c r="B69" s="13"/>
      <c r="C69" s="1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 t="s">
        <v>13</v>
      </c>
      <c r="B70" s="20"/>
      <c r="C70" s="20">
        <v>25</v>
      </c>
      <c r="D70" s="20">
        <v>50</v>
      </c>
      <c r="E70" s="16">
        <v>0.64</v>
      </c>
      <c r="F70" s="16">
        <v>1.29</v>
      </c>
      <c r="G70" s="16">
        <v>0.56000000000000005</v>
      </c>
      <c r="H70" s="16">
        <v>1.1299999999999999</v>
      </c>
      <c r="I70" s="16">
        <v>14.24</v>
      </c>
      <c r="J70" s="16">
        <v>28.48</v>
      </c>
      <c r="K70" s="16">
        <v>69.260000000000005</v>
      </c>
      <c r="L70" s="16">
        <v>138.52000000000001</v>
      </c>
      <c r="M70" s="16">
        <v>0.13</v>
      </c>
      <c r="N70" s="16">
        <v>0.26</v>
      </c>
    </row>
    <row r="71" spans="1:14" x14ac:dyDescent="0.25">
      <c r="A71" s="13"/>
      <c r="B71" s="13"/>
      <c r="C71" s="1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6" t="s">
        <v>394</v>
      </c>
      <c r="B72" s="16">
        <v>359</v>
      </c>
      <c r="C72" s="16">
        <v>200</v>
      </c>
      <c r="D72" s="16">
        <v>200</v>
      </c>
      <c r="E72" s="16">
        <v>0</v>
      </c>
      <c r="F72" s="16">
        <v>0</v>
      </c>
      <c r="G72" s="16">
        <v>0</v>
      </c>
      <c r="H72" s="16">
        <v>0</v>
      </c>
      <c r="I72" s="16">
        <v>27.02</v>
      </c>
      <c r="J72" s="16">
        <v>27.02</v>
      </c>
      <c r="K72" s="16">
        <v>106.64</v>
      </c>
      <c r="L72" s="16">
        <v>106.64</v>
      </c>
      <c r="M72" s="16">
        <v>0</v>
      </c>
      <c r="N72" s="16">
        <v>0</v>
      </c>
    </row>
    <row r="73" spans="1:14" x14ac:dyDescent="0.25">
      <c r="A73" s="13" t="s">
        <v>114</v>
      </c>
      <c r="B73" s="13"/>
      <c r="C73" s="13">
        <v>24</v>
      </c>
      <c r="D73" s="13">
        <v>24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105</v>
      </c>
      <c r="B74" s="13"/>
      <c r="C74" s="13">
        <v>15</v>
      </c>
      <c r="D74" s="13">
        <v>15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104</v>
      </c>
      <c r="B75" s="13"/>
      <c r="C75" s="13">
        <v>203</v>
      </c>
      <c r="D75" s="13">
        <v>203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5" t="s">
        <v>113</v>
      </c>
      <c r="B76" s="13"/>
      <c r="C76" s="15"/>
      <c r="D76" s="13"/>
      <c r="E76" s="13">
        <f t="shared" ref="E76:N76" si="3">E72+E70</f>
        <v>0.64</v>
      </c>
      <c r="F76" s="13">
        <f t="shared" si="3"/>
        <v>1.29</v>
      </c>
      <c r="G76" s="13">
        <f t="shared" si="3"/>
        <v>0.56000000000000005</v>
      </c>
      <c r="H76" s="13">
        <f t="shared" si="3"/>
        <v>1.1299999999999999</v>
      </c>
      <c r="I76" s="13">
        <f t="shared" si="3"/>
        <v>41.26</v>
      </c>
      <c r="J76" s="13">
        <f t="shared" si="3"/>
        <v>55.5</v>
      </c>
      <c r="K76" s="13">
        <f t="shared" si="3"/>
        <v>175.9</v>
      </c>
      <c r="L76" s="13">
        <f t="shared" si="3"/>
        <v>245.16000000000003</v>
      </c>
      <c r="M76" s="13">
        <f t="shared" si="3"/>
        <v>0.13</v>
      </c>
      <c r="N76" s="13">
        <f t="shared" si="3"/>
        <v>0.26</v>
      </c>
    </row>
    <row r="77" spans="1:14" s="21" customFormat="1" ht="14.25" x14ac:dyDescent="0.2">
      <c r="A77" s="16" t="s">
        <v>165</v>
      </c>
      <c r="B77" s="16"/>
      <c r="C77" s="20"/>
      <c r="D77" s="16"/>
      <c r="E77" s="16">
        <v>40.870000000000005</v>
      </c>
      <c r="F77" s="16">
        <v>52.819999999999993</v>
      </c>
      <c r="G77" s="16">
        <v>36.22</v>
      </c>
      <c r="H77" s="16">
        <v>43.649999999999991</v>
      </c>
      <c r="I77" s="16">
        <v>161.71</v>
      </c>
      <c r="J77" s="16">
        <v>206.17</v>
      </c>
      <c r="K77" s="16">
        <v>1171.07</v>
      </c>
      <c r="L77" s="16">
        <v>1446.5900000000001</v>
      </c>
      <c r="M77" s="16">
        <v>45.154000000000003</v>
      </c>
      <c r="N77" s="16">
        <v>53.309999999999995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workbookViewId="0">
      <selection activeCell="A37" sqref="A37:P71"/>
    </sheetView>
  </sheetViews>
  <sheetFormatPr defaultRowHeight="15" x14ac:dyDescent="0.25"/>
  <cols>
    <col min="1" max="1" width="37.28515625" style="11" customWidth="1"/>
    <col min="2" max="14" width="9.140625" style="11"/>
    <col min="15" max="15" width="13.85546875" style="46" customWidth="1"/>
    <col min="16" max="16" width="11.28515625" style="11" customWidth="1"/>
    <col min="17" max="16384" width="9.140625" style="11"/>
  </cols>
  <sheetData>
    <row r="1" spans="1:16" ht="45" x14ac:dyDescent="0.25">
      <c r="A1" s="48" t="s">
        <v>301</v>
      </c>
      <c r="B1" s="48" t="s">
        <v>65</v>
      </c>
      <c r="C1" s="48" t="s">
        <v>302</v>
      </c>
      <c r="D1" s="48" t="s">
        <v>303</v>
      </c>
      <c r="E1" s="48" t="s">
        <v>304</v>
      </c>
      <c r="F1" s="48" t="s">
        <v>305</v>
      </c>
      <c r="G1" s="48" t="s">
        <v>306</v>
      </c>
      <c r="H1" s="48" t="s">
        <v>307</v>
      </c>
      <c r="I1" s="48" t="s">
        <v>308</v>
      </c>
      <c r="J1" s="48" t="s">
        <v>309</v>
      </c>
      <c r="K1" s="48" t="s">
        <v>310</v>
      </c>
      <c r="L1" s="48" t="s">
        <v>425</v>
      </c>
      <c r="M1" s="48" t="s">
        <v>426</v>
      </c>
      <c r="N1" s="48" t="s">
        <v>421</v>
      </c>
      <c r="O1" s="49" t="s">
        <v>311</v>
      </c>
      <c r="P1" s="48" t="s">
        <v>312</v>
      </c>
    </row>
    <row r="2" spans="1:16" x14ac:dyDescent="0.25">
      <c r="A2" s="48" t="s">
        <v>313</v>
      </c>
      <c r="B2" s="48">
        <v>303</v>
      </c>
      <c r="C2" s="48">
        <v>150</v>
      </c>
      <c r="D2" s="48">
        <v>216</v>
      </c>
      <c r="E2" s="48">
        <v>352</v>
      </c>
      <c r="F2" s="48">
        <v>205</v>
      </c>
      <c r="G2" s="48">
        <v>204</v>
      </c>
      <c r="H2" s="48">
        <v>232</v>
      </c>
      <c r="I2" s="48">
        <v>152</v>
      </c>
      <c r="J2" s="48">
        <v>262</v>
      </c>
      <c r="K2" s="48">
        <v>283</v>
      </c>
      <c r="L2" s="48">
        <v>272</v>
      </c>
      <c r="M2" s="48">
        <v>150</v>
      </c>
      <c r="N2" s="117">
        <f>B2+C2+D2+E2+F2+H2+I2+J2+K2+L2+B3+C3+D3+E3+F3+H3+I3+J3+K3+L3+G2+G3+M2+M3</f>
        <v>4731</v>
      </c>
      <c r="O2" s="120">
        <f>N2/12</f>
        <v>394.25</v>
      </c>
      <c r="P2" s="117">
        <v>340</v>
      </c>
    </row>
    <row r="3" spans="1:16" x14ac:dyDescent="0.25">
      <c r="A3" s="48" t="s">
        <v>370</v>
      </c>
      <c r="B3" s="48">
        <v>150</v>
      </c>
      <c r="C3" s="48">
        <v>200</v>
      </c>
      <c r="D3" s="48">
        <v>200</v>
      </c>
      <c r="E3" s="48">
        <v>150</v>
      </c>
      <c r="F3" s="48">
        <v>150</v>
      </c>
      <c r="G3" s="48">
        <v>150</v>
      </c>
      <c r="H3" s="48">
        <v>200</v>
      </c>
      <c r="I3" s="48">
        <v>200</v>
      </c>
      <c r="J3" s="48">
        <v>200</v>
      </c>
      <c r="K3" s="48">
        <v>150</v>
      </c>
      <c r="L3" s="48">
        <v>200</v>
      </c>
      <c r="M3" s="48"/>
      <c r="N3" s="119"/>
      <c r="O3" s="122"/>
      <c r="P3" s="119"/>
    </row>
    <row r="4" spans="1:16" x14ac:dyDescent="0.25">
      <c r="A4" s="48" t="s">
        <v>130</v>
      </c>
      <c r="B4" s="48">
        <v>8</v>
      </c>
      <c r="C4" s="48">
        <v>14</v>
      </c>
      <c r="D4" s="48">
        <v>8</v>
      </c>
      <c r="E4" s="48">
        <v>8</v>
      </c>
      <c r="F4" s="48"/>
      <c r="G4" s="48">
        <v>15.5</v>
      </c>
      <c r="H4" s="48">
        <v>8</v>
      </c>
      <c r="I4" s="48">
        <v>14</v>
      </c>
      <c r="J4" s="48">
        <v>8</v>
      </c>
      <c r="K4" s="48">
        <v>8</v>
      </c>
      <c r="L4" s="48"/>
      <c r="M4" s="48">
        <v>14</v>
      </c>
      <c r="N4" s="48">
        <f>B4+C4+D4+E4+F4+H4+I4+J4+K4+L4+G4+M4</f>
        <v>105.5</v>
      </c>
      <c r="O4" s="49">
        <v>8.7899999999999991</v>
      </c>
      <c r="P4" s="48">
        <v>8</v>
      </c>
    </row>
    <row r="5" spans="1:16" x14ac:dyDescent="0.25">
      <c r="A5" s="48" t="s">
        <v>168</v>
      </c>
      <c r="B5" s="48"/>
      <c r="C5" s="48">
        <v>110</v>
      </c>
      <c r="D5" s="48"/>
      <c r="E5" s="48"/>
      <c r="F5" s="48">
        <v>80</v>
      </c>
      <c r="G5" s="48"/>
      <c r="H5" s="48"/>
      <c r="I5" s="48">
        <v>110</v>
      </c>
      <c r="J5" s="48"/>
      <c r="K5" s="48"/>
      <c r="L5" s="48"/>
      <c r="M5" s="48">
        <v>110</v>
      </c>
      <c r="N5" s="48">
        <f t="shared" ref="N5:N12" si="0">B5+C5+D5+E5+F5+H5+I5+J5+K5+L5+G5+M5</f>
        <v>410</v>
      </c>
      <c r="O5" s="49">
        <v>34.159999999999997</v>
      </c>
      <c r="P5" s="48">
        <v>30</v>
      </c>
    </row>
    <row r="6" spans="1:16" x14ac:dyDescent="0.25">
      <c r="A6" s="48" t="s">
        <v>173</v>
      </c>
      <c r="B6" s="48"/>
      <c r="C6" s="48">
        <v>15</v>
      </c>
      <c r="D6" s="48"/>
      <c r="E6" s="48"/>
      <c r="F6" s="48">
        <v>15</v>
      </c>
      <c r="G6" s="48"/>
      <c r="H6" s="48"/>
      <c r="I6" s="48"/>
      <c r="J6" s="48">
        <v>15</v>
      </c>
      <c r="K6" s="48"/>
      <c r="L6" s="48"/>
      <c r="M6" s="48">
        <v>15</v>
      </c>
      <c r="N6" s="48">
        <f t="shared" si="0"/>
        <v>60</v>
      </c>
      <c r="O6" s="49">
        <f t="shared" ref="O6:O11" si="1">N6/12</f>
        <v>5</v>
      </c>
      <c r="P6" s="48">
        <v>4.8</v>
      </c>
    </row>
    <row r="7" spans="1:16" x14ac:dyDescent="0.25">
      <c r="A7" s="48" t="s">
        <v>372</v>
      </c>
      <c r="B7" s="48">
        <v>25</v>
      </c>
      <c r="C7" s="48">
        <v>25</v>
      </c>
      <c r="D7" s="48">
        <v>115</v>
      </c>
      <c r="E7" s="48">
        <v>25</v>
      </c>
      <c r="F7" s="48">
        <v>113</v>
      </c>
      <c r="G7" s="48">
        <v>90</v>
      </c>
      <c r="H7" s="48">
        <v>25</v>
      </c>
      <c r="I7" s="48">
        <v>25</v>
      </c>
      <c r="J7" s="48">
        <v>86</v>
      </c>
      <c r="K7" s="48">
        <v>25</v>
      </c>
      <c r="L7" s="48">
        <v>108</v>
      </c>
      <c r="M7" s="48">
        <v>115</v>
      </c>
      <c r="N7" s="48">
        <f t="shared" si="0"/>
        <v>777</v>
      </c>
      <c r="O7" s="49">
        <f t="shared" si="1"/>
        <v>64.75</v>
      </c>
      <c r="P7" s="48">
        <v>56.25</v>
      </c>
    </row>
    <row r="8" spans="1:16" x14ac:dyDescent="0.25">
      <c r="A8" s="48" t="s">
        <v>184</v>
      </c>
      <c r="B8" s="48"/>
      <c r="C8" s="48">
        <v>100</v>
      </c>
      <c r="D8" s="48"/>
      <c r="E8" s="48"/>
      <c r="F8" s="48"/>
      <c r="G8" s="48"/>
      <c r="H8" s="48"/>
      <c r="I8" s="48">
        <v>92</v>
      </c>
      <c r="J8" s="48"/>
      <c r="K8" s="48"/>
      <c r="L8" s="48"/>
      <c r="M8" s="48"/>
      <c r="N8" s="48">
        <f t="shared" si="0"/>
        <v>192</v>
      </c>
      <c r="O8" s="49">
        <f t="shared" si="1"/>
        <v>16</v>
      </c>
      <c r="P8" s="48">
        <v>20</v>
      </c>
    </row>
    <row r="9" spans="1:16" x14ac:dyDescent="0.25">
      <c r="A9" s="48" t="s">
        <v>314</v>
      </c>
      <c r="B9" s="48"/>
      <c r="C9" s="48"/>
      <c r="D9" s="48"/>
      <c r="E9" s="48">
        <v>121</v>
      </c>
      <c r="F9" s="48"/>
      <c r="G9" s="48"/>
      <c r="H9" s="48">
        <v>121</v>
      </c>
      <c r="I9" s="48"/>
      <c r="J9" s="48"/>
      <c r="K9" s="48">
        <v>75</v>
      </c>
      <c r="L9" s="48"/>
      <c r="M9" s="48"/>
      <c r="N9" s="48">
        <f t="shared" si="0"/>
        <v>317</v>
      </c>
      <c r="O9" s="49">
        <v>26.41</v>
      </c>
      <c r="P9" s="48">
        <v>29.25</v>
      </c>
    </row>
    <row r="10" spans="1:16" x14ac:dyDescent="0.25">
      <c r="A10" s="48" t="s">
        <v>315</v>
      </c>
      <c r="B10" s="48">
        <v>53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>
        <f t="shared" si="0"/>
        <v>53</v>
      </c>
      <c r="O10" s="49">
        <v>4.42</v>
      </c>
      <c r="P10" s="48">
        <v>5.2</v>
      </c>
    </row>
    <row r="11" spans="1:16" x14ac:dyDescent="0.25">
      <c r="A11" s="48" t="s">
        <v>146</v>
      </c>
      <c r="B11" s="48">
        <v>2</v>
      </c>
      <c r="C11" s="48">
        <v>6</v>
      </c>
      <c r="D11" s="48">
        <v>2</v>
      </c>
      <c r="E11" s="48">
        <v>10</v>
      </c>
      <c r="F11" s="48">
        <v>83</v>
      </c>
      <c r="G11" s="48">
        <v>41</v>
      </c>
      <c r="H11" s="48">
        <v>40</v>
      </c>
      <c r="I11" s="48">
        <v>46</v>
      </c>
      <c r="J11" s="48">
        <v>2</v>
      </c>
      <c r="K11" s="48">
        <v>8</v>
      </c>
      <c r="L11" s="48"/>
      <c r="M11" s="48">
        <v>6</v>
      </c>
      <c r="N11" s="48">
        <f t="shared" si="0"/>
        <v>246</v>
      </c>
      <c r="O11" s="49">
        <f t="shared" si="1"/>
        <v>20.5</v>
      </c>
      <c r="P11" s="48">
        <v>20</v>
      </c>
    </row>
    <row r="12" spans="1:16" x14ac:dyDescent="0.25">
      <c r="A12" s="48" t="s">
        <v>122</v>
      </c>
      <c r="B12" s="48">
        <v>256</v>
      </c>
      <c r="C12" s="48">
        <v>111</v>
      </c>
      <c r="D12" s="48">
        <v>226</v>
      </c>
      <c r="E12" s="48">
        <v>111</v>
      </c>
      <c r="F12" s="48">
        <v>111</v>
      </c>
      <c r="G12" s="48">
        <v>341</v>
      </c>
      <c r="H12" s="48">
        <v>61</v>
      </c>
      <c r="I12" s="48">
        <v>180</v>
      </c>
      <c r="J12" s="48">
        <v>111</v>
      </c>
      <c r="K12" s="48">
        <v>276</v>
      </c>
      <c r="L12" s="48">
        <v>111</v>
      </c>
      <c r="M12" s="48">
        <v>227</v>
      </c>
      <c r="N12" s="48">
        <f t="shared" si="0"/>
        <v>2122</v>
      </c>
      <c r="O12" s="49">
        <v>176.83</v>
      </c>
      <c r="P12" s="48">
        <v>145</v>
      </c>
    </row>
    <row r="13" spans="1:16" x14ac:dyDescent="0.25">
      <c r="A13" s="48" t="s">
        <v>373</v>
      </c>
      <c r="B13" s="48">
        <v>63</v>
      </c>
      <c r="C13" s="48"/>
      <c r="D13" s="48">
        <v>62</v>
      </c>
      <c r="E13" s="48"/>
      <c r="F13" s="48"/>
      <c r="G13" s="48"/>
      <c r="H13" s="48">
        <v>62</v>
      </c>
      <c r="I13" s="48"/>
      <c r="J13" s="48"/>
      <c r="K13" s="48">
        <v>63</v>
      </c>
      <c r="L13" s="48"/>
      <c r="M13" s="48"/>
      <c r="N13" s="117">
        <f>B13+C13+D13+E13+F13+H13+I13+J13+K13+L13+B14+C14+D14+E14+F14+H14+I14+J14+K14+L14+B15+C15+D15+E15+F15+H15+I15+J15+K15+L15+M15+M14+M13+G15+G14+G13</f>
        <v>1758</v>
      </c>
      <c r="O13" s="120">
        <f>N13/12</f>
        <v>146.5</v>
      </c>
      <c r="P13" s="117">
        <v>244</v>
      </c>
    </row>
    <row r="14" spans="1:16" x14ac:dyDescent="0.25">
      <c r="A14" s="48" t="s">
        <v>374</v>
      </c>
      <c r="B14" s="48">
        <v>36</v>
      </c>
      <c r="C14" s="48">
        <v>60</v>
      </c>
      <c r="D14" s="48">
        <v>61</v>
      </c>
      <c r="E14" s="48"/>
      <c r="F14" s="48">
        <v>35</v>
      </c>
      <c r="G14" s="48"/>
      <c r="H14" s="48">
        <v>26</v>
      </c>
      <c r="I14" s="48">
        <v>95</v>
      </c>
      <c r="J14" s="48">
        <v>129</v>
      </c>
      <c r="K14" s="48">
        <v>61</v>
      </c>
      <c r="L14" s="48">
        <v>60</v>
      </c>
      <c r="M14" s="48"/>
      <c r="N14" s="118"/>
      <c r="O14" s="121"/>
      <c r="P14" s="118"/>
    </row>
    <row r="15" spans="1:16" x14ac:dyDescent="0.25">
      <c r="A15" s="48" t="s">
        <v>375</v>
      </c>
      <c r="B15" s="48">
        <v>63</v>
      </c>
      <c r="C15" s="48">
        <v>49</v>
      </c>
      <c r="D15" s="48">
        <v>51</v>
      </c>
      <c r="E15" s="48">
        <v>113</v>
      </c>
      <c r="F15" s="48">
        <v>57</v>
      </c>
      <c r="G15" s="48">
        <v>122</v>
      </c>
      <c r="H15" s="48">
        <v>87</v>
      </c>
      <c r="I15" s="48">
        <v>70</v>
      </c>
      <c r="J15" s="48">
        <v>118</v>
      </c>
      <c r="K15" s="48">
        <v>40</v>
      </c>
      <c r="L15" s="48">
        <v>50</v>
      </c>
      <c r="M15" s="48">
        <v>125</v>
      </c>
      <c r="N15" s="119"/>
      <c r="O15" s="122"/>
      <c r="P15" s="119"/>
    </row>
    <row r="16" spans="1:16" x14ac:dyDescent="0.25">
      <c r="A16" s="48" t="s">
        <v>316</v>
      </c>
      <c r="B16" s="48">
        <v>85</v>
      </c>
      <c r="C16" s="48">
        <v>85</v>
      </c>
      <c r="D16" s="48">
        <v>17</v>
      </c>
      <c r="E16" s="48">
        <v>85</v>
      </c>
      <c r="F16" s="48">
        <v>100</v>
      </c>
      <c r="G16" s="48">
        <v>85</v>
      </c>
      <c r="H16" s="48">
        <v>87</v>
      </c>
      <c r="I16" s="48">
        <v>56</v>
      </c>
      <c r="J16" s="48">
        <v>85</v>
      </c>
      <c r="K16" s="48">
        <v>102</v>
      </c>
      <c r="L16" s="48">
        <v>123</v>
      </c>
      <c r="M16" s="48">
        <v>85</v>
      </c>
      <c r="N16" s="48">
        <f>B16+D16+C16+E16+F16+H16+I16+J16+K16+L16+G16+M16</f>
        <v>995</v>
      </c>
      <c r="O16" s="49">
        <v>82.91</v>
      </c>
      <c r="P16" s="48">
        <v>85.5</v>
      </c>
    </row>
    <row r="17" spans="1:16" x14ac:dyDescent="0.25">
      <c r="A17" s="48" t="s">
        <v>192</v>
      </c>
      <c r="B17" s="48"/>
      <c r="C17" s="48">
        <v>15</v>
      </c>
      <c r="D17" s="48"/>
      <c r="E17" s="48"/>
      <c r="F17" s="48">
        <v>15</v>
      </c>
      <c r="G17" s="48"/>
      <c r="H17" s="48"/>
      <c r="I17" s="48"/>
      <c r="J17" s="48">
        <v>15</v>
      </c>
      <c r="K17" s="48"/>
      <c r="L17" s="48"/>
      <c r="M17" s="48">
        <v>15</v>
      </c>
      <c r="N17" s="117">
        <f>B17+C17+D17+E17+F17+H17+I17+J17+K17+L17+B18+C18+D18+E18+F18+H18+I18+J18+K18+L18+M17+M18+G17+G18</f>
        <v>129</v>
      </c>
      <c r="O17" s="120">
        <f>N17/12</f>
        <v>10.75</v>
      </c>
      <c r="P17" s="117">
        <v>8.25</v>
      </c>
    </row>
    <row r="18" spans="1:16" x14ac:dyDescent="0.25">
      <c r="A18" s="48" t="s">
        <v>213</v>
      </c>
      <c r="B18" s="48"/>
      <c r="C18" s="48">
        <v>8</v>
      </c>
      <c r="D18" s="48">
        <v>15</v>
      </c>
      <c r="E18" s="48"/>
      <c r="F18" s="48"/>
      <c r="G18" s="48">
        <v>14</v>
      </c>
      <c r="H18" s="48">
        <v>8</v>
      </c>
      <c r="I18" s="48">
        <v>8</v>
      </c>
      <c r="J18" s="48"/>
      <c r="K18" s="48">
        <v>8</v>
      </c>
      <c r="L18" s="48"/>
      <c r="M18" s="48">
        <v>8</v>
      </c>
      <c r="N18" s="119"/>
      <c r="O18" s="122"/>
      <c r="P18" s="119"/>
    </row>
    <row r="19" spans="1:16" x14ac:dyDescent="0.25">
      <c r="A19" s="48" t="s">
        <v>317</v>
      </c>
      <c r="B19" s="48"/>
      <c r="C19" s="48">
        <v>150</v>
      </c>
      <c r="D19" s="48">
        <v>150</v>
      </c>
      <c r="E19" s="48"/>
      <c r="F19" s="48"/>
      <c r="G19" s="48"/>
      <c r="H19" s="48">
        <v>150</v>
      </c>
      <c r="I19" s="48"/>
      <c r="J19" s="48">
        <v>150</v>
      </c>
      <c r="K19" s="48"/>
      <c r="L19" s="48">
        <v>150</v>
      </c>
      <c r="M19" s="48">
        <v>150</v>
      </c>
      <c r="N19" s="48">
        <f>B19+C19+D19+E19+F19+H19+I19+J19+K19+L19+G19+M19</f>
        <v>900</v>
      </c>
      <c r="O19" s="49">
        <f>N19/12</f>
        <v>75</v>
      </c>
      <c r="P19" s="48">
        <v>75</v>
      </c>
    </row>
    <row r="20" spans="1:16" x14ac:dyDescent="0.25">
      <c r="A20" s="48" t="s">
        <v>318</v>
      </c>
      <c r="B20" s="48">
        <v>20</v>
      </c>
      <c r="C20" s="48">
        <v>26</v>
      </c>
      <c r="D20" s="48">
        <v>18</v>
      </c>
      <c r="E20" s="48">
        <v>18</v>
      </c>
      <c r="F20" s="48">
        <v>61</v>
      </c>
      <c r="G20" s="48">
        <v>28</v>
      </c>
      <c r="H20" s="48">
        <v>22</v>
      </c>
      <c r="I20" s="48">
        <v>19</v>
      </c>
      <c r="J20" s="48">
        <v>33</v>
      </c>
      <c r="K20" s="48">
        <v>20</v>
      </c>
      <c r="L20" s="48">
        <v>80</v>
      </c>
      <c r="M20" s="48">
        <v>19</v>
      </c>
      <c r="N20" s="48">
        <f t="shared" ref="N20:N35" si="2">B20+C20+D20+E20+F20+H20+I20+J20+K20+L20+G20+M20</f>
        <v>364</v>
      </c>
      <c r="O20" s="49">
        <v>30.3</v>
      </c>
      <c r="P20" s="48">
        <v>32</v>
      </c>
    </row>
    <row r="21" spans="1:16" x14ac:dyDescent="0.25">
      <c r="A21" s="48" t="s">
        <v>319</v>
      </c>
      <c r="B21" s="48"/>
      <c r="C21" s="48">
        <v>53</v>
      </c>
      <c r="D21" s="48"/>
      <c r="E21" s="48">
        <v>19</v>
      </c>
      <c r="F21" s="48"/>
      <c r="G21" s="48">
        <v>14</v>
      </c>
      <c r="H21" s="48"/>
      <c r="I21" s="48"/>
      <c r="J21" s="48">
        <v>14</v>
      </c>
      <c r="K21" s="48"/>
      <c r="L21" s="48"/>
      <c r="M21" s="48"/>
      <c r="N21" s="48">
        <f t="shared" si="2"/>
        <v>100</v>
      </c>
      <c r="O21" s="49">
        <v>8.3000000000000007</v>
      </c>
      <c r="P21" s="48">
        <v>9</v>
      </c>
    </row>
    <row r="22" spans="1:16" x14ac:dyDescent="0.25">
      <c r="A22" s="48" t="s">
        <v>106</v>
      </c>
      <c r="B22" s="48">
        <v>4</v>
      </c>
      <c r="C22" s="48">
        <v>4</v>
      </c>
      <c r="D22" s="48">
        <v>5</v>
      </c>
      <c r="E22" s="48">
        <v>4</v>
      </c>
      <c r="F22" s="48">
        <v>4</v>
      </c>
      <c r="G22" s="48">
        <v>4</v>
      </c>
      <c r="H22" s="48">
        <v>5</v>
      </c>
      <c r="I22" s="48">
        <v>3</v>
      </c>
      <c r="J22" s="48">
        <v>4</v>
      </c>
      <c r="K22" s="48">
        <v>5</v>
      </c>
      <c r="L22" s="48">
        <v>4</v>
      </c>
      <c r="M22" s="48">
        <v>2</v>
      </c>
      <c r="N22" s="48">
        <f t="shared" si="2"/>
        <v>48</v>
      </c>
      <c r="O22" s="49">
        <f t="shared" ref="O22:O33" si="3">N22/12</f>
        <v>4</v>
      </c>
      <c r="P22" s="48">
        <v>4.5</v>
      </c>
    </row>
    <row r="23" spans="1:16" x14ac:dyDescent="0.25">
      <c r="A23" s="48" t="s">
        <v>133</v>
      </c>
      <c r="B23" s="48">
        <v>40</v>
      </c>
      <c r="C23" s="48">
        <v>35</v>
      </c>
      <c r="D23" s="48">
        <v>34</v>
      </c>
      <c r="E23" s="48">
        <v>25</v>
      </c>
      <c r="F23" s="48">
        <v>36</v>
      </c>
      <c r="G23" s="48">
        <v>43</v>
      </c>
      <c r="H23" s="48">
        <v>36</v>
      </c>
      <c r="I23" s="48">
        <v>44</v>
      </c>
      <c r="J23" s="48">
        <v>34</v>
      </c>
      <c r="K23" s="48">
        <v>25</v>
      </c>
      <c r="L23" s="48">
        <v>34</v>
      </c>
      <c r="M23" s="48">
        <v>54</v>
      </c>
      <c r="N23" s="48">
        <f t="shared" si="2"/>
        <v>440</v>
      </c>
      <c r="O23" s="49">
        <v>36.659999999999997</v>
      </c>
      <c r="P23" s="48">
        <v>35.25</v>
      </c>
    </row>
    <row r="24" spans="1:16" x14ac:dyDescent="0.25">
      <c r="A24" s="48" t="s">
        <v>235</v>
      </c>
      <c r="B24" s="48">
        <v>1</v>
      </c>
      <c r="C24" s="48"/>
      <c r="D24" s="48">
        <v>1</v>
      </c>
      <c r="E24" s="48">
        <v>1</v>
      </c>
      <c r="F24" s="48"/>
      <c r="G24" s="48"/>
      <c r="H24" s="48">
        <v>1</v>
      </c>
      <c r="I24" s="48"/>
      <c r="J24" s="48">
        <v>1</v>
      </c>
      <c r="K24" s="48"/>
      <c r="L24" s="48"/>
      <c r="M24" s="48"/>
      <c r="N24" s="48">
        <f t="shared" si="2"/>
        <v>5</v>
      </c>
      <c r="O24" s="49">
        <v>0.42</v>
      </c>
      <c r="P24" s="48">
        <v>0.4</v>
      </c>
    </row>
    <row r="25" spans="1:16" x14ac:dyDescent="0.25">
      <c r="A25" s="48" t="s">
        <v>129</v>
      </c>
      <c r="B25" s="48">
        <v>7</v>
      </c>
      <c r="C25" s="48">
        <v>10</v>
      </c>
      <c r="D25" s="48">
        <v>14</v>
      </c>
      <c r="E25" s="48">
        <v>13</v>
      </c>
      <c r="F25" s="48">
        <v>13</v>
      </c>
      <c r="G25" s="48">
        <v>12</v>
      </c>
      <c r="H25" s="48">
        <v>15</v>
      </c>
      <c r="I25" s="48">
        <v>10</v>
      </c>
      <c r="J25" s="48">
        <v>14</v>
      </c>
      <c r="K25" s="48">
        <v>10</v>
      </c>
      <c r="L25" s="48">
        <v>9</v>
      </c>
      <c r="M25" s="48">
        <v>7</v>
      </c>
      <c r="N25" s="48">
        <f t="shared" si="2"/>
        <v>134</v>
      </c>
      <c r="O25" s="49">
        <v>11.16</v>
      </c>
      <c r="P25" s="48">
        <v>8.25</v>
      </c>
    </row>
    <row r="26" spans="1:16" x14ac:dyDescent="0.25">
      <c r="A26" s="48" t="s">
        <v>107</v>
      </c>
      <c r="B26" s="48">
        <v>18</v>
      </c>
      <c r="C26" s="48">
        <v>21</v>
      </c>
      <c r="D26" s="48">
        <v>17</v>
      </c>
      <c r="E26" s="48">
        <v>20</v>
      </c>
      <c r="F26" s="48">
        <v>24</v>
      </c>
      <c r="G26" s="48">
        <v>20</v>
      </c>
      <c r="H26" s="48">
        <v>17</v>
      </c>
      <c r="I26" s="48">
        <v>21</v>
      </c>
      <c r="J26" s="48">
        <v>15</v>
      </c>
      <c r="K26" s="48">
        <v>13</v>
      </c>
      <c r="L26" s="48">
        <v>25</v>
      </c>
      <c r="M26" s="48">
        <v>16</v>
      </c>
      <c r="N26" s="48">
        <f t="shared" si="2"/>
        <v>227</v>
      </c>
      <c r="O26" s="49">
        <v>18.91</v>
      </c>
      <c r="P26" s="48">
        <v>16</v>
      </c>
    </row>
    <row r="27" spans="1:16" x14ac:dyDescent="0.25">
      <c r="A27" s="48" t="s">
        <v>210</v>
      </c>
      <c r="B27" s="48">
        <v>7</v>
      </c>
      <c r="C27" s="48"/>
      <c r="D27" s="48">
        <v>6</v>
      </c>
      <c r="E27" s="48"/>
      <c r="F27" s="48">
        <v>3</v>
      </c>
      <c r="G27" s="48"/>
      <c r="H27" s="48">
        <v>7</v>
      </c>
      <c r="I27" s="48">
        <v>5</v>
      </c>
      <c r="J27" s="48"/>
      <c r="K27" s="48">
        <v>2</v>
      </c>
      <c r="L27" s="48"/>
      <c r="M27" s="48">
        <v>4</v>
      </c>
      <c r="N27" s="48">
        <f t="shared" si="2"/>
        <v>34</v>
      </c>
      <c r="O27" s="49">
        <v>2.8</v>
      </c>
      <c r="P27" s="48"/>
    </row>
    <row r="28" spans="1:16" x14ac:dyDescent="0.25">
      <c r="A28" s="48" t="s">
        <v>320</v>
      </c>
      <c r="B28" s="48">
        <v>0.7</v>
      </c>
      <c r="C28" s="48"/>
      <c r="D28" s="48">
        <v>0.5</v>
      </c>
      <c r="E28" s="48">
        <v>0.7</v>
      </c>
      <c r="F28" s="48">
        <v>0.7</v>
      </c>
      <c r="G28" s="48">
        <v>0.5</v>
      </c>
      <c r="H28" s="48">
        <v>0.5</v>
      </c>
      <c r="I28" s="48"/>
      <c r="J28" s="48"/>
      <c r="K28" s="48">
        <v>1.2</v>
      </c>
      <c r="L28" s="48"/>
      <c r="M28" s="48"/>
      <c r="N28" s="48">
        <f t="shared" si="2"/>
        <v>4.8</v>
      </c>
      <c r="O28" s="49">
        <f t="shared" si="3"/>
        <v>0.39999999999999997</v>
      </c>
      <c r="P28" s="48">
        <v>0.45</v>
      </c>
    </row>
    <row r="29" spans="1:16" x14ac:dyDescent="0.25">
      <c r="A29" s="48" t="s">
        <v>321</v>
      </c>
      <c r="B29" s="48">
        <v>2</v>
      </c>
      <c r="C29" s="48"/>
      <c r="D29" s="48"/>
      <c r="E29" s="48">
        <v>2</v>
      </c>
      <c r="F29" s="48"/>
      <c r="G29" s="48"/>
      <c r="H29" s="48"/>
      <c r="I29" s="48">
        <v>2</v>
      </c>
      <c r="J29" s="48"/>
      <c r="K29" s="48"/>
      <c r="L29" s="48"/>
      <c r="M29" s="48"/>
      <c r="N29" s="48">
        <f t="shared" si="2"/>
        <v>6</v>
      </c>
      <c r="O29" s="49">
        <f t="shared" si="3"/>
        <v>0.5</v>
      </c>
      <c r="P29" s="48">
        <v>0.45</v>
      </c>
    </row>
    <row r="30" spans="1:16" x14ac:dyDescent="0.25">
      <c r="A30" s="48" t="s">
        <v>172</v>
      </c>
      <c r="B30" s="48"/>
      <c r="C30" s="48">
        <v>3</v>
      </c>
      <c r="D30" s="48"/>
      <c r="E30" s="48"/>
      <c r="F30" s="48">
        <v>3</v>
      </c>
      <c r="G30" s="48"/>
      <c r="H30" s="48"/>
      <c r="I30" s="48"/>
      <c r="J30" s="48">
        <v>3</v>
      </c>
      <c r="K30" s="48"/>
      <c r="L30" s="48"/>
      <c r="M30" s="48">
        <v>3</v>
      </c>
      <c r="N30" s="48">
        <f t="shared" si="2"/>
        <v>12</v>
      </c>
      <c r="O30" s="49">
        <f t="shared" si="3"/>
        <v>1</v>
      </c>
      <c r="P30" s="48">
        <v>0.9</v>
      </c>
    </row>
    <row r="31" spans="1:16" x14ac:dyDescent="0.25">
      <c r="A31" s="48" t="s">
        <v>138</v>
      </c>
      <c r="B31" s="48">
        <v>111</v>
      </c>
      <c r="C31" s="48">
        <v>100</v>
      </c>
      <c r="D31" s="48">
        <v>100</v>
      </c>
      <c r="E31" s="48">
        <v>100</v>
      </c>
      <c r="F31" s="48">
        <v>100</v>
      </c>
      <c r="G31" s="48">
        <v>100</v>
      </c>
      <c r="H31" s="48">
        <v>100</v>
      </c>
      <c r="I31" s="48">
        <v>114</v>
      </c>
      <c r="J31" s="48">
        <v>100</v>
      </c>
      <c r="K31" s="48">
        <v>109</v>
      </c>
      <c r="L31" s="48">
        <v>100</v>
      </c>
      <c r="M31" s="48">
        <v>100</v>
      </c>
      <c r="N31" s="48">
        <f t="shared" si="2"/>
        <v>1234</v>
      </c>
      <c r="O31" s="49">
        <v>102.83</v>
      </c>
      <c r="P31" s="48">
        <v>100</v>
      </c>
    </row>
    <row r="32" spans="1:16" x14ac:dyDescent="0.25">
      <c r="A32" s="48" t="s">
        <v>142</v>
      </c>
      <c r="B32" s="48">
        <v>31</v>
      </c>
      <c r="C32" s="48">
        <v>6</v>
      </c>
      <c r="D32" s="48">
        <v>42</v>
      </c>
      <c r="E32" s="48">
        <v>79</v>
      </c>
      <c r="F32" s="48">
        <v>13</v>
      </c>
      <c r="G32" s="48">
        <v>6</v>
      </c>
      <c r="H32" s="48">
        <v>46</v>
      </c>
      <c r="I32" s="48">
        <v>5</v>
      </c>
      <c r="J32" s="48">
        <v>42</v>
      </c>
      <c r="K32" s="48">
        <v>74</v>
      </c>
      <c r="L32" s="48"/>
      <c r="M32" s="48">
        <v>6</v>
      </c>
      <c r="N32" s="48">
        <f t="shared" si="2"/>
        <v>350</v>
      </c>
      <c r="O32" s="49">
        <v>29.16</v>
      </c>
      <c r="P32" s="48">
        <v>22</v>
      </c>
    </row>
    <row r="33" spans="1:16" x14ac:dyDescent="0.25">
      <c r="A33" s="48" t="s">
        <v>322</v>
      </c>
      <c r="B33" s="48">
        <v>18</v>
      </c>
      <c r="C33" s="48"/>
      <c r="D33" s="48"/>
      <c r="E33" s="48">
        <v>18</v>
      </c>
      <c r="F33" s="48"/>
      <c r="G33" s="48">
        <v>24</v>
      </c>
      <c r="H33" s="48"/>
      <c r="I33" s="48">
        <v>18</v>
      </c>
      <c r="J33" s="48"/>
      <c r="K33" s="48"/>
      <c r="L33" s="48"/>
      <c r="M33" s="48">
        <v>24</v>
      </c>
      <c r="N33" s="48">
        <f t="shared" si="2"/>
        <v>102</v>
      </c>
      <c r="O33" s="49">
        <f t="shared" si="3"/>
        <v>8.5</v>
      </c>
      <c r="P33" s="48"/>
    </row>
    <row r="34" spans="1:16" x14ac:dyDescent="0.25">
      <c r="A34" s="48" t="s">
        <v>323</v>
      </c>
      <c r="B34" s="48"/>
      <c r="C34" s="48">
        <v>50</v>
      </c>
      <c r="D34" s="48"/>
      <c r="E34" s="48"/>
      <c r="F34" s="48"/>
      <c r="G34" s="48">
        <v>50</v>
      </c>
      <c r="H34" s="48"/>
      <c r="I34" s="48">
        <v>50</v>
      </c>
      <c r="J34" s="48"/>
      <c r="K34" s="48"/>
      <c r="L34" s="48">
        <v>50</v>
      </c>
      <c r="M34" s="48">
        <v>50</v>
      </c>
      <c r="N34" s="48">
        <f t="shared" si="2"/>
        <v>250</v>
      </c>
      <c r="O34" s="49">
        <v>20.83</v>
      </c>
      <c r="P34" s="48">
        <v>15</v>
      </c>
    </row>
    <row r="35" spans="1:16" x14ac:dyDescent="0.25">
      <c r="A35" s="48" t="s">
        <v>200</v>
      </c>
      <c r="B35" s="48">
        <v>25</v>
      </c>
      <c r="C35" s="48"/>
      <c r="D35" s="48">
        <v>20</v>
      </c>
      <c r="E35" s="48"/>
      <c r="F35" s="48"/>
      <c r="G35" s="48"/>
      <c r="H35" s="48">
        <v>20</v>
      </c>
      <c r="I35" s="48"/>
      <c r="J35" s="48"/>
      <c r="K35" s="48">
        <v>20</v>
      </c>
      <c r="L35" s="48"/>
      <c r="M35" s="48"/>
      <c r="N35" s="48">
        <f t="shared" si="2"/>
        <v>85</v>
      </c>
      <c r="O35" s="49">
        <v>7.08</v>
      </c>
      <c r="P35" s="48"/>
    </row>
    <row r="36" spans="1:16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1"/>
      <c r="P36" s="50"/>
    </row>
    <row r="37" spans="1:16" ht="45" x14ac:dyDescent="0.25">
      <c r="A37" s="48" t="s">
        <v>324</v>
      </c>
      <c r="B37" s="48" t="s">
        <v>65</v>
      </c>
      <c r="C37" s="48" t="s">
        <v>302</v>
      </c>
      <c r="D37" s="48" t="s">
        <v>303</v>
      </c>
      <c r="E37" s="48" t="s">
        <v>304</v>
      </c>
      <c r="F37" s="48" t="s">
        <v>305</v>
      </c>
      <c r="G37" s="48" t="s">
        <v>306</v>
      </c>
      <c r="H37" s="48" t="s">
        <v>307</v>
      </c>
      <c r="I37" s="48" t="s">
        <v>308</v>
      </c>
      <c r="J37" s="48" t="s">
        <v>309</v>
      </c>
      <c r="K37" s="48" t="s">
        <v>310</v>
      </c>
      <c r="L37" s="48" t="s">
        <v>425</v>
      </c>
      <c r="M37" s="48" t="s">
        <v>426</v>
      </c>
      <c r="N37" s="48" t="s">
        <v>421</v>
      </c>
      <c r="O37" s="49" t="s">
        <v>311</v>
      </c>
      <c r="P37" s="48" t="s">
        <v>325</v>
      </c>
    </row>
    <row r="38" spans="1:16" x14ac:dyDescent="0.25">
      <c r="A38" s="48" t="s">
        <v>371</v>
      </c>
      <c r="B38" s="48">
        <v>243</v>
      </c>
      <c r="C38" s="48">
        <v>135</v>
      </c>
      <c r="D38" s="48">
        <v>177</v>
      </c>
      <c r="E38" s="48">
        <v>276</v>
      </c>
      <c r="F38" s="48">
        <v>168</v>
      </c>
      <c r="G38" s="48">
        <v>165</v>
      </c>
      <c r="H38" s="48">
        <v>190</v>
      </c>
      <c r="I38" s="48">
        <v>117</v>
      </c>
      <c r="J38" s="48">
        <v>227</v>
      </c>
      <c r="K38" s="48">
        <v>220</v>
      </c>
      <c r="L38" s="48">
        <v>217</v>
      </c>
      <c r="M38" s="48">
        <v>135</v>
      </c>
      <c r="N38" s="117">
        <f>B38+C38+D38+E38+F38+H38+I38+J38+K38+L38+B39+C39+D39+E39+F39+H39+I39+J39+K39+L39+M38+M39+G38+G39</f>
        <v>3920</v>
      </c>
      <c r="O38" s="120">
        <v>326.60000000000002</v>
      </c>
      <c r="P38" s="117">
        <v>290</v>
      </c>
    </row>
    <row r="39" spans="1:16" x14ac:dyDescent="0.25">
      <c r="A39" s="48" t="s">
        <v>370</v>
      </c>
      <c r="B39" s="48">
        <v>120</v>
      </c>
      <c r="C39" s="48">
        <v>200</v>
      </c>
      <c r="D39" s="48">
        <v>150</v>
      </c>
      <c r="E39" s="48">
        <v>120</v>
      </c>
      <c r="F39" s="48">
        <v>120</v>
      </c>
      <c r="G39" s="48">
        <v>120</v>
      </c>
      <c r="H39" s="48">
        <v>150</v>
      </c>
      <c r="I39" s="48">
        <v>200</v>
      </c>
      <c r="J39" s="48">
        <v>150</v>
      </c>
      <c r="K39" s="48">
        <v>120</v>
      </c>
      <c r="L39" s="48">
        <v>200</v>
      </c>
      <c r="M39" s="48"/>
      <c r="N39" s="119"/>
      <c r="O39" s="122"/>
      <c r="P39" s="119"/>
    </row>
    <row r="40" spans="1:16" x14ac:dyDescent="0.25">
      <c r="A40" s="48" t="s">
        <v>130</v>
      </c>
      <c r="B40" s="48">
        <v>7</v>
      </c>
      <c r="C40" s="48">
        <v>12</v>
      </c>
      <c r="D40" s="48">
        <v>7</v>
      </c>
      <c r="E40" s="48">
        <v>7</v>
      </c>
      <c r="F40" s="48"/>
      <c r="G40" s="48">
        <v>12</v>
      </c>
      <c r="H40" s="48">
        <v>7</v>
      </c>
      <c r="I40" s="48">
        <v>12</v>
      </c>
      <c r="J40" s="48">
        <v>7</v>
      </c>
      <c r="K40" s="48">
        <v>7</v>
      </c>
      <c r="L40" s="48"/>
      <c r="M40" s="48">
        <v>12</v>
      </c>
      <c r="N40" s="48">
        <f>B40+C40+D40+E40+F40+H40+I40+J40+K40+L40+M40+G40</f>
        <v>90</v>
      </c>
      <c r="O40" s="49">
        <f>N40/12</f>
        <v>7.5</v>
      </c>
      <c r="P40" s="48">
        <v>7</v>
      </c>
    </row>
    <row r="41" spans="1:16" x14ac:dyDescent="0.25">
      <c r="A41" s="48" t="s">
        <v>168</v>
      </c>
      <c r="B41" s="48"/>
      <c r="C41" s="48">
        <v>92</v>
      </c>
      <c r="D41" s="48"/>
      <c r="E41" s="48"/>
      <c r="F41" s="48">
        <v>50</v>
      </c>
      <c r="G41" s="48"/>
      <c r="H41" s="48"/>
      <c r="I41" s="48">
        <v>92</v>
      </c>
      <c r="J41" s="48"/>
      <c r="K41" s="48"/>
      <c r="L41" s="48"/>
      <c r="M41" s="48">
        <v>92</v>
      </c>
      <c r="N41" s="48">
        <f t="shared" ref="N41:N48" si="4">B41+C41+D41+E41+F41+H41+I41+J41+K41+L41+M41+G41</f>
        <v>326</v>
      </c>
      <c r="O41" s="49">
        <v>27.16</v>
      </c>
      <c r="P41" s="48">
        <v>22.5</v>
      </c>
    </row>
    <row r="42" spans="1:16" x14ac:dyDescent="0.25">
      <c r="A42" s="48" t="s">
        <v>173</v>
      </c>
      <c r="B42" s="48"/>
      <c r="C42" s="48">
        <v>10</v>
      </c>
      <c r="D42" s="48"/>
      <c r="E42" s="48"/>
      <c r="F42" s="48">
        <v>10</v>
      </c>
      <c r="G42" s="48"/>
      <c r="H42" s="48"/>
      <c r="I42" s="48"/>
      <c r="J42" s="48">
        <v>10</v>
      </c>
      <c r="K42" s="48"/>
      <c r="L42" s="48"/>
      <c r="M42" s="48">
        <v>10</v>
      </c>
      <c r="N42" s="48">
        <f t="shared" si="4"/>
        <v>40</v>
      </c>
      <c r="O42" s="49">
        <v>3.3</v>
      </c>
      <c r="P42" s="48">
        <v>3.2</v>
      </c>
    </row>
    <row r="43" spans="1:16" x14ac:dyDescent="0.25">
      <c r="A43" s="48" t="s">
        <v>372</v>
      </c>
      <c r="B43" s="48">
        <v>72</v>
      </c>
      <c r="C43" s="48">
        <v>22</v>
      </c>
      <c r="D43" s="48">
        <v>104</v>
      </c>
      <c r="E43" s="48">
        <v>22</v>
      </c>
      <c r="F43" s="48">
        <v>99</v>
      </c>
      <c r="G43" s="48">
        <v>74</v>
      </c>
      <c r="H43" s="48">
        <v>22</v>
      </c>
      <c r="I43" s="48">
        <v>22</v>
      </c>
      <c r="J43" s="48">
        <v>73</v>
      </c>
      <c r="K43" s="48">
        <v>22</v>
      </c>
      <c r="L43" s="48">
        <v>92</v>
      </c>
      <c r="M43" s="48">
        <v>104</v>
      </c>
      <c r="N43" s="48">
        <f t="shared" si="4"/>
        <v>728</v>
      </c>
      <c r="O43" s="49">
        <v>60.6</v>
      </c>
      <c r="P43" s="48">
        <v>51</v>
      </c>
    </row>
    <row r="44" spans="1:16" x14ac:dyDescent="0.25">
      <c r="A44" s="48" t="s">
        <v>184</v>
      </c>
      <c r="B44" s="48"/>
      <c r="C44" s="48">
        <v>80</v>
      </c>
      <c r="D44" s="48"/>
      <c r="E44" s="48"/>
      <c r="F44" s="48"/>
      <c r="G44" s="48"/>
      <c r="H44" s="48"/>
      <c r="I44" s="48">
        <v>74</v>
      </c>
      <c r="J44" s="48"/>
      <c r="K44" s="48"/>
      <c r="L44" s="48"/>
      <c r="M44" s="48"/>
      <c r="N44" s="48">
        <f t="shared" si="4"/>
        <v>154</v>
      </c>
      <c r="O44" s="49">
        <v>12.83</v>
      </c>
      <c r="P44" s="48">
        <v>17</v>
      </c>
    </row>
    <row r="45" spans="1:16" x14ac:dyDescent="0.25">
      <c r="A45" s="48" t="s">
        <v>314</v>
      </c>
      <c r="B45" s="48"/>
      <c r="C45" s="48"/>
      <c r="D45" s="48"/>
      <c r="E45" s="48">
        <v>97</v>
      </c>
      <c r="F45" s="48"/>
      <c r="G45" s="48"/>
      <c r="H45" s="48">
        <v>97</v>
      </c>
      <c r="I45" s="48"/>
      <c r="J45" s="48"/>
      <c r="K45" s="48">
        <v>60</v>
      </c>
      <c r="L45" s="48"/>
      <c r="M45" s="48"/>
      <c r="N45" s="48">
        <f t="shared" si="4"/>
        <v>254</v>
      </c>
      <c r="O45" s="49">
        <v>21.16</v>
      </c>
      <c r="P45" s="48">
        <v>25.5</v>
      </c>
    </row>
    <row r="46" spans="1:16" x14ac:dyDescent="0.25">
      <c r="A46" s="48" t="s">
        <v>315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>
        <f t="shared" si="4"/>
        <v>0</v>
      </c>
      <c r="O46" s="49">
        <f t="shared" ref="O46:O48" si="5">N46/12</f>
        <v>0</v>
      </c>
      <c r="P46" s="48">
        <v>0</v>
      </c>
    </row>
    <row r="47" spans="1:16" x14ac:dyDescent="0.25">
      <c r="A47" s="48" t="s">
        <v>146</v>
      </c>
      <c r="B47" s="48">
        <v>3</v>
      </c>
      <c r="C47" s="48">
        <v>5</v>
      </c>
      <c r="D47" s="48">
        <v>2</v>
      </c>
      <c r="E47" s="48">
        <v>7.5</v>
      </c>
      <c r="F47" s="48">
        <v>67</v>
      </c>
      <c r="G47" s="48">
        <v>41</v>
      </c>
      <c r="H47" s="48">
        <v>32</v>
      </c>
      <c r="I47" s="48">
        <v>45</v>
      </c>
      <c r="J47" s="48">
        <v>2</v>
      </c>
      <c r="K47" s="48">
        <v>6</v>
      </c>
      <c r="L47" s="48">
        <v>0</v>
      </c>
      <c r="M47" s="48">
        <v>5</v>
      </c>
      <c r="N47" s="48">
        <f t="shared" si="4"/>
        <v>215.5</v>
      </c>
      <c r="O47" s="49">
        <v>17.95</v>
      </c>
      <c r="P47" s="48">
        <v>16</v>
      </c>
    </row>
    <row r="48" spans="1:16" x14ac:dyDescent="0.25">
      <c r="A48" s="48" t="s">
        <v>122</v>
      </c>
      <c r="B48" s="48">
        <v>203</v>
      </c>
      <c r="C48" s="48">
        <v>100</v>
      </c>
      <c r="D48" s="48">
        <v>195</v>
      </c>
      <c r="E48" s="48">
        <v>100</v>
      </c>
      <c r="F48" s="48">
        <v>100</v>
      </c>
      <c r="G48" s="48">
        <v>253</v>
      </c>
      <c r="H48" s="48">
        <v>53</v>
      </c>
      <c r="I48" s="48">
        <v>139</v>
      </c>
      <c r="J48" s="48">
        <v>100</v>
      </c>
      <c r="K48" s="48">
        <v>223</v>
      </c>
      <c r="L48" s="48">
        <v>100</v>
      </c>
      <c r="M48" s="48">
        <v>198</v>
      </c>
      <c r="N48" s="48">
        <f t="shared" si="4"/>
        <v>1764</v>
      </c>
      <c r="O48" s="49">
        <f t="shared" si="5"/>
        <v>147</v>
      </c>
      <c r="P48" s="48">
        <v>126</v>
      </c>
    </row>
    <row r="49" spans="1:16" x14ac:dyDescent="0.25">
      <c r="A49" s="48" t="s">
        <v>373</v>
      </c>
      <c r="B49" s="48">
        <v>43</v>
      </c>
      <c r="C49" s="48"/>
      <c r="D49" s="48">
        <v>42</v>
      </c>
      <c r="E49" s="48"/>
      <c r="F49" s="48"/>
      <c r="G49" s="48"/>
      <c r="H49" s="48">
        <v>42</v>
      </c>
      <c r="I49" s="48"/>
      <c r="J49" s="48"/>
      <c r="K49" s="48">
        <v>43</v>
      </c>
      <c r="L49" s="48"/>
      <c r="M49" s="48"/>
      <c r="N49" s="117">
        <f>B49+B50+B51+C49+C50+C51+D49+D50+D51+E49+E50+E51+F49+F50+F51+H49+H50+H51+I49+I50+I51+J49+J50+J51+K49+K50+K51+L49+L50+L51+M49+M50+M51+G49+G50+G51</f>
        <v>1360</v>
      </c>
      <c r="O49" s="120">
        <v>113.36</v>
      </c>
      <c r="P49" s="117">
        <v>192</v>
      </c>
    </row>
    <row r="50" spans="1:16" x14ac:dyDescent="0.25">
      <c r="A50" s="48" t="s">
        <v>374</v>
      </c>
      <c r="B50" s="48">
        <v>34</v>
      </c>
      <c r="C50" s="48">
        <v>40</v>
      </c>
      <c r="D50" s="48">
        <v>55</v>
      </c>
      <c r="E50" s="48"/>
      <c r="F50" s="48">
        <v>22</v>
      </c>
      <c r="G50" s="48"/>
      <c r="H50" s="48">
        <v>24</v>
      </c>
      <c r="I50" s="48">
        <v>62</v>
      </c>
      <c r="J50" s="48">
        <v>108</v>
      </c>
      <c r="K50" s="48">
        <v>55</v>
      </c>
      <c r="L50" s="48">
        <v>40</v>
      </c>
      <c r="M50" s="48"/>
      <c r="N50" s="118"/>
      <c r="O50" s="121"/>
      <c r="P50" s="118"/>
    </row>
    <row r="51" spans="1:16" x14ac:dyDescent="0.25">
      <c r="A51" s="48" t="s">
        <v>375</v>
      </c>
      <c r="B51" s="48">
        <v>65</v>
      </c>
      <c r="C51" s="48">
        <v>42</v>
      </c>
      <c r="D51" s="48">
        <v>46</v>
      </c>
      <c r="E51" s="48">
        <v>83</v>
      </c>
      <c r="F51" s="48">
        <v>46</v>
      </c>
      <c r="G51" s="48">
        <v>88</v>
      </c>
      <c r="H51" s="48">
        <v>72</v>
      </c>
      <c r="I51" s="48">
        <v>52</v>
      </c>
      <c r="J51" s="48">
        <v>87</v>
      </c>
      <c r="K51" s="48">
        <v>34</v>
      </c>
      <c r="L51" s="48">
        <v>42</v>
      </c>
      <c r="M51" s="48">
        <v>93</v>
      </c>
      <c r="N51" s="119"/>
      <c r="O51" s="122"/>
      <c r="P51" s="119"/>
    </row>
    <row r="52" spans="1:16" x14ac:dyDescent="0.25">
      <c r="A52" s="48" t="s">
        <v>316</v>
      </c>
      <c r="B52" s="48">
        <v>85</v>
      </c>
      <c r="C52" s="48">
        <v>85</v>
      </c>
      <c r="D52" s="48">
        <v>14</v>
      </c>
      <c r="E52" s="48">
        <v>85</v>
      </c>
      <c r="F52" s="48">
        <v>97</v>
      </c>
      <c r="G52" s="48">
        <v>85</v>
      </c>
      <c r="H52" s="48">
        <v>89</v>
      </c>
      <c r="I52" s="48">
        <v>42</v>
      </c>
      <c r="J52" s="48">
        <v>85</v>
      </c>
      <c r="K52" s="48">
        <v>99</v>
      </c>
      <c r="L52" s="48">
        <v>115</v>
      </c>
      <c r="M52" s="48">
        <v>85</v>
      </c>
      <c r="N52" s="48">
        <f>B52+C52+D52+E52+F52+H52+I52+J52+K52+L52+M52+G52</f>
        <v>966</v>
      </c>
      <c r="O52" s="49">
        <f>N52/12</f>
        <v>80.5</v>
      </c>
      <c r="P52" s="48">
        <v>81</v>
      </c>
    </row>
    <row r="53" spans="1:16" x14ac:dyDescent="0.25">
      <c r="A53" s="48" t="s">
        <v>192</v>
      </c>
      <c r="B53" s="48"/>
      <c r="C53" s="48">
        <v>12</v>
      </c>
      <c r="D53" s="48"/>
      <c r="E53" s="48"/>
      <c r="F53" s="48">
        <v>12</v>
      </c>
      <c r="G53" s="48"/>
      <c r="H53" s="48"/>
      <c r="I53" s="48"/>
      <c r="J53" s="48">
        <v>12</v>
      </c>
      <c r="K53" s="48"/>
      <c r="L53" s="48"/>
      <c r="M53" s="48">
        <v>12</v>
      </c>
      <c r="N53" s="117">
        <f>B53+B54+C53+C54+D53+D54+E53+E54+F53+F54+H53+H54+I53+I54+J53+J54+K53+K54+L53+L54+M53+M54+G53+G54</f>
        <v>103</v>
      </c>
      <c r="O53" s="120">
        <v>8.58</v>
      </c>
      <c r="P53" s="117">
        <v>7</v>
      </c>
    </row>
    <row r="54" spans="1:16" x14ac:dyDescent="0.25">
      <c r="A54" s="48" t="s">
        <v>213</v>
      </c>
      <c r="B54" s="48"/>
      <c r="C54" s="48">
        <v>7</v>
      </c>
      <c r="D54" s="48">
        <v>11</v>
      </c>
      <c r="E54" s="48"/>
      <c r="F54" s="48"/>
      <c r="G54" s="48">
        <v>11</v>
      </c>
      <c r="H54" s="48">
        <v>6</v>
      </c>
      <c r="I54" s="48">
        <v>7</v>
      </c>
      <c r="J54" s="48"/>
      <c r="K54" s="48">
        <v>6</v>
      </c>
      <c r="L54" s="48"/>
      <c r="M54" s="48">
        <v>7</v>
      </c>
      <c r="N54" s="119"/>
      <c r="O54" s="122"/>
      <c r="P54" s="119"/>
    </row>
    <row r="55" spans="1:16" x14ac:dyDescent="0.25">
      <c r="A55" s="48" t="s">
        <v>317</v>
      </c>
      <c r="B55" s="48"/>
      <c r="C55" s="48">
        <v>150</v>
      </c>
      <c r="D55" s="48">
        <v>150</v>
      </c>
      <c r="E55" s="48"/>
      <c r="F55" s="48"/>
      <c r="G55" s="48"/>
      <c r="H55" s="48">
        <v>150</v>
      </c>
      <c r="I55" s="48"/>
      <c r="J55" s="48">
        <v>150</v>
      </c>
      <c r="K55" s="48"/>
      <c r="L55" s="48">
        <v>150</v>
      </c>
      <c r="M55" s="48">
        <v>150</v>
      </c>
      <c r="N55" s="48">
        <f>B55+C55+D55+E55+F55+I55+H55+J55+K55+L55+M55+G55</f>
        <v>900</v>
      </c>
      <c r="O55" s="49">
        <f>N55/12</f>
        <v>75</v>
      </c>
      <c r="P55" s="48">
        <v>75</v>
      </c>
    </row>
    <row r="56" spans="1:16" x14ac:dyDescent="0.25">
      <c r="A56" s="48" t="s">
        <v>318</v>
      </c>
      <c r="B56" s="48">
        <v>16</v>
      </c>
      <c r="C56" s="48">
        <v>20</v>
      </c>
      <c r="D56" s="48">
        <v>15</v>
      </c>
      <c r="E56" s="48">
        <v>14</v>
      </c>
      <c r="F56" s="48">
        <v>49</v>
      </c>
      <c r="G56" s="48">
        <v>24</v>
      </c>
      <c r="H56" s="48">
        <v>19</v>
      </c>
      <c r="I56" s="48">
        <v>16</v>
      </c>
      <c r="J56" s="48">
        <v>28</v>
      </c>
      <c r="K56" s="48">
        <v>14</v>
      </c>
      <c r="L56" s="48">
        <v>67</v>
      </c>
      <c r="M56" s="48">
        <v>16</v>
      </c>
      <c r="N56" s="48">
        <f t="shared" ref="N56:N71" si="6">B56+C56+D56+E56+F56+I56+H56+J56+K56+L56+M56+G56</f>
        <v>298</v>
      </c>
      <c r="O56" s="49">
        <v>24.83</v>
      </c>
      <c r="P56" s="48">
        <v>22.5</v>
      </c>
    </row>
    <row r="57" spans="1:16" x14ac:dyDescent="0.25">
      <c r="A57" s="48" t="s">
        <v>319</v>
      </c>
      <c r="B57" s="48"/>
      <c r="C57" s="48">
        <v>35</v>
      </c>
      <c r="D57" s="48"/>
      <c r="E57" s="48">
        <v>16</v>
      </c>
      <c r="F57" s="48"/>
      <c r="G57" s="48">
        <v>9</v>
      </c>
      <c r="H57" s="48"/>
      <c r="I57" s="48"/>
      <c r="J57" s="48">
        <v>9</v>
      </c>
      <c r="K57" s="48"/>
      <c r="L57" s="48"/>
      <c r="M57" s="48"/>
      <c r="N57" s="48">
        <f t="shared" si="6"/>
        <v>69</v>
      </c>
      <c r="O57" s="49">
        <f t="shared" ref="O57:O69" si="7">N57/12</f>
        <v>5.75</v>
      </c>
      <c r="P57" s="48">
        <v>6</v>
      </c>
    </row>
    <row r="58" spans="1:16" x14ac:dyDescent="0.25">
      <c r="A58" s="48" t="s">
        <v>106</v>
      </c>
      <c r="B58" s="48">
        <v>5</v>
      </c>
      <c r="C58" s="48">
        <v>4</v>
      </c>
      <c r="D58" s="48">
        <v>5</v>
      </c>
      <c r="E58" s="48">
        <v>4</v>
      </c>
      <c r="F58" s="48">
        <v>4</v>
      </c>
      <c r="G58" s="48">
        <v>4</v>
      </c>
      <c r="H58" s="48">
        <v>5</v>
      </c>
      <c r="I58" s="48">
        <v>3</v>
      </c>
      <c r="J58" s="48">
        <v>4</v>
      </c>
      <c r="K58" s="48">
        <v>5</v>
      </c>
      <c r="L58" s="48">
        <v>4</v>
      </c>
      <c r="M58" s="48">
        <v>2</v>
      </c>
      <c r="N58" s="48">
        <f t="shared" si="6"/>
        <v>49</v>
      </c>
      <c r="O58" s="49">
        <v>4.08</v>
      </c>
      <c r="P58" s="48">
        <v>3</v>
      </c>
    </row>
    <row r="59" spans="1:16" x14ac:dyDescent="0.25">
      <c r="A59" s="48" t="s">
        <v>133</v>
      </c>
      <c r="B59" s="48">
        <v>32</v>
      </c>
      <c r="C59" s="48">
        <v>29</v>
      </c>
      <c r="D59" s="48">
        <v>27</v>
      </c>
      <c r="E59" s="48">
        <v>17</v>
      </c>
      <c r="F59" s="48">
        <v>29</v>
      </c>
      <c r="G59" s="48">
        <v>35</v>
      </c>
      <c r="H59" s="48">
        <v>29</v>
      </c>
      <c r="I59" s="48">
        <v>32</v>
      </c>
      <c r="J59" s="48">
        <v>29</v>
      </c>
      <c r="K59" s="48">
        <v>19</v>
      </c>
      <c r="L59" s="48">
        <v>23</v>
      </c>
      <c r="M59" s="48">
        <v>39</v>
      </c>
      <c r="N59" s="48">
        <f t="shared" si="6"/>
        <v>340</v>
      </c>
      <c r="O59" s="49">
        <v>28.33</v>
      </c>
      <c r="P59" s="48">
        <v>28</v>
      </c>
    </row>
    <row r="60" spans="1:16" x14ac:dyDescent="0.25">
      <c r="A60" s="48" t="s">
        <v>235</v>
      </c>
      <c r="B60" s="48">
        <v>1</v>
      </c>
      <c r="C60" s="48"/>
      <c r="D60" s="48">
        <v>1</v>
      </c>
      <c r="E60" s="48">
        <v>1</v>
      </c>
      <c r="F60" s="48"/>
      <c r="G60" s="48"/>
      <c r="H60" s="48">
        <v>1</v>
      </c>
      <c r="I60" s="48"/>
      <c r="J60" s="48">
        <v>1</v>
      </c>
      <c r="K60" s="48"/>
      <c r="L60" s="48"/>
      <c r="M60" s="48"/>
      <c r="N60" s="48">
        <f t="shared" si="6"/>
        <v>5</v>
      </c>
      <c r="O60" s="49">
        <v>0.41</v>
      </c>
      <c r="P60" s="48">
        <v>0.3</v>
      </c>
    </row>
    <row r="61" spans="1:16" x14ac:dyDescent="0.25">
      <c r="A61" s="48" t="s">
        <v>129</v>
      </c>
      <c r="B61" s="48">
        <v>7</v>
      </c>
      <c r="C61" s="48">
        <v>7</v>
      </c>
      <c r="D61" s="48">
        <v>11</v>
      </c>
      <c r="E61" s="48">
        <v>8</v>
      </c>
      <c r="F61" s="48">
        <v>8</v>
      </c>
      <c r="G61" s="48">
        <v>6</v>
      </c>
      <c r="H61" s="48">
        <v>11</v>
      </c>
      <c r="I61" s="48">
        <v>7</v>
      </c>
      <c r="J61" s="48">
        <v>11</v>
      </c>
      <c r="K61" s="48">
        <v>7</v>
      </c>
      <c r="L61" s="48">
        <v>6</v>
      </c>
      <c r="M61" s="48">
        <v>5</v>
      </c>
      <c r="N61" s="48">
        <f t="shared" si="6"/>
        <v>94</v>
      </c>
      <c r="O61" s="49">
        <v>7.83</v>
      </c>
      <c r="P61" s="48">
        <v>6.75</v>
      </c>
    </row>
    <row r="62" spans="1:16" x14ac:dyDescent="0.25">
      <c r="A62" s="48" t="s">
        <v>107</v>
      </c>
      <c r="B62" s="48">
        <v>16</v>
      </c>
      <c r="C62" s="48">
        <v>17</v>
      </c>
      <c r="D62" s="48">
        <v>14</v>
      </c>
      <c r="E62" s="48">
        <v>18</v>
      </c>
      <c r="F62" s="48">
        <v>19</v>
      </c>
      <c r="G62" s="48">
        <v>14</v>
      </c>
      <c r="H62" s="48">
        <v>14</v>
      </c>
      <c r="I62" s="48">
        <v>18</v>
      </c>
      <c r="J62" s="48">
        <v>12</v>
      </c>
      <c r="K62" s="48">
        <v>11</v>
      </c>
      <c r="L62" s="48">
        <v>22</v>
      </c>
      <c r="M62" s="48">
        <v>14</v>
      </c>
      <c r="N62" s="48">
        <f t="shared" si="6"/>
        <v>189</v>
      </c>
      <c r="O62" s="49">
        <f t="shared" si="7"/>
        <v>15.75</v>
      </c>
      <c r="P62" s="48">
        <v>13.5</v>
      </c>
    </row>
    <row r="63" spans="1:16" x14ac:dyDescent="0.25">
      <c r="A63" s="48" t="s">
        <v>210</v>
      </c>
      <c r="B63" s="48">
        <v>6</v>
      </c>
      <c r="C63" s="48"/>
      <c r="D63" s="48">
        <v>5</v>
      </c>
      <c r="E63" s="48"/>
      <c r="F63" s="48">
        <v>2</v>
      </c>
      <c r="G63" s="48"/>
      <c r="H63" s="48">
        <v>6</v>
      </c>
      <c r="I63" s="48">
        <v>3</v>
      </c>
      <c r="J63" s="48"/>
      <c r="K63" s="48">
        <v>2</v>
      </c>
      <c r="L63" s="48"/>
      <c r="M63" s="48">
        <v>3</v>
      </c>
      <c r="N63" s="48">
        <f t="shared" si="6"/>
        <v>27</v>
      </c>
      <c r="O63" s="49">
        <f t="shared" si="7"/>
        <v>2.25</v>
      </c>
      <c r="P63" s="48"/>
    </row>
    <row r="64" spans="1:16" x14ac:dyDescent="0.25">
      <c r="A64" s="48" t="s">
        <v>320</v>
      </c>
      <c r="B64" s="48">
        <v>0.5</v>
      </c>
      <c r="C64" s="48"/>
      <c r="D64" s="48">
        <v>0.4</v>
      </c>
      <c r="E64" s="48">
        <v>0.5</v>
      </c>
      <c r="F64" s="48">
        <v>0.5</v>
      </c>
      <c r="G64" s="48">
        <v>0.4</v>
      </c>
      <c r="H64" s="48">
        <v>0.4</v>
      </c>
      <c r="I64" s="48"/>
      <c r="J64" s="48"/>
      <c r="K64" s="48">
        <v>0.9</v>
      </c>
      <c r="L64" s="48"/>
      <c r="M64" s="48"/>
      <c r="N64" s="48">
        <f t="shared" si="6"/>
        <v>3.5999999999999996</v>
      </c>
      <c r="O64" s="49">
        <f t="shared" si="7"/>
        <v>0.3</v>
      </c>
      <c r="P64" s="48">
        <v>0.4</v>
      </c>
    </row>
    <row r="65" spans="1:16" x14ac:dyDescent="0.25">
      <c r="A65" s="48" t="s">
        <v>321</v>
      </c>
      <c r="B65" s="48">
        <v>2</v>
      </c>
      <c r="C65" s="48"/>
      <c r="D65" s="48"/>
      <c r="E65" s="48">
        <v>2</v>
      </c>
      <c r="F65" s="48"/>
      <c r="G65" s="48"/>
      <c r="H65" s="48"/>
      <c r="I65" s="48">
        <v>2</v>
      </c>
      <c r="J65" s="48"/>
      <c r="K65" s="48"/>
      <c r="L65" s="48"/>
      <c r="M65" s="48"/>
      <c r="N65" s="48">
        <f t="shared" si="6"/>
        <v>6</v>
      </c>
      <c r="O65" s="49">
        <f t="shared" si="7"/>
        <v>0.5</v>
      </c>
      <c r="P65" s="48">
        <v>0.4</v>
      </c>
    </row>
    <row r="66" spans="1:16" x14ac:dyDescent="0.25">
      <c r="A66" s="48" t="s">
        <v>172</v>
      </c>
      <c r="B66" s="48"/>
      <c r="C66" s="48">
        <v>2</v>
      </c>
      <c r="D66" s="48"/>
      <c r="E66" s="48"/>
      <c r="F66" s="48">
        <v>2</v>
      </c>
      <c r="G66" s="48"/>
      <c r="H66" s="48"/>
      <c r="I66" s="48"/>
      <c r="J66" s="48">
        <v>2</v>
      </c>
      <c r="K66" s="48"/>
      <c r="L66" s="48"/>
      <c r="M66" s="48">
        <v>2</v>
      </c>
      <c r="N66" s="48">
        <f t="shared" si="6"/>
        <v>8</v>
      </c>
      <c r="O66" s="49">
        <v>0.66</v>
      </c>
      <c r="P66" s="48">
        <v>0.75</v>
      </c>
    </row>
    <row r="67" spans="1:16" x14ac:dyDescent="0.25">
      <c r="A67" s="48" t="s">
        <v>138</v>
      </c>
      <c r="B67" s="48">
        <v>79</v>
      </c>
      <c r="C67" s="48">
        <v>70</v>
      </c>
      <c r="D67" s="48">
        <v>70</v>
      </c>
      <c r="E67" s="48">
        <v>70</v>
      </c>
      <c r="F67" s="48">
        <v>70</v>
      </c>
      <c r="G67" s="48">
        <v>70</v>
      </c>
      <c r="H67" s="48">
        <v>70</v>
      </c>
      <c r="I67" s="48">
        <v>81</v>
      </c>
      <c r="J67" s="48">
        <v>70</v>
      </c>
      <c r="K67" s="48">
        <v>77</v>
      </c>
      <c r="L67" s="48">
        <v>70</v>
      </c>
      <c r="M67" s="48">
        <v>70</v>
      </c>
      <c r="N67" s="48">
        <f t="shared" si="6"/>
        <v>867</v>
      </c>
      <c r="O67" s="49">
        <f t="shared" si="7"/>
        <v>72.25</v>
      </c>
      <c r="P67" s="48">
        <v>75</v>
      </c>
    </row>
    <row r="68" spans="1:16" x14ac:dyDescent="0.25">
      <c r="A68" s="48" t="s">
        <v>142</v>
      </c>
      <c r="B68" s="48">
        <v>35</v>
      </c>
      <c r="C68" s="48">
        <v>5</v>
      </c>
      <c r="D68" s="48">
        <v>42</v>
      </c>
      <c r="E68" s="48">
        <v>54</v>
      </c>
      <c r="F68" s="48">
        <v>8</v>
      </c>
      <c r="G68" s="48">
        <v>4</v>
      </c>
      <c r="H68" s="48">
        <v>45</v>
      </c>
      <c r="I68" s="48">
        <v>4</v>
      </c>
      <c r="J68" s="48">
        <v>42</v>
      </c>
      <c r="K68" s="48">
        <v>50</v>
      </c>
      <c r="L68" s="48"/>
      <c r="M68" s="48">
        <v>5</v>
      </c>
      <c r="N68" s="48">
        <f t="shared" si="6"/>
        <v>294</v>
      </c>
      <c r="O68" s="49">
        <f t="shared" si="7"/>
        <v>24.5</v>
      </c>
      <c r="P68" s="48">
        <v>19</v>
      </c>
    </row>
    <row r="69" spans="1:16" x14ac:dyDescent="0.25">
      <c r="A69" s="48" t="s">
        <v>322</v>
      </c>
      <c r="B69" s="48">
        <v>14</v>
      </c>
      <c r="C69" s="48"/>
      <c r="D69" s="48"/>
      <c r="E69" s="48">
        <v>14</v>
      </c>
      <c r="F69" s="48"/>
      <c r="G69" s="48">
        <v>24</v>
      </c>
      <c r="H69" s="48"/>
      <c r="I69" s="48">
        <v>14</v>
      </c>
      <c r="J69" s="48"/>
      <c r="K69" s="48"/>
      <c r="L69" s="48"/>
      <c r="M69" s="48">
        <v>24</v>
      </c>
      <c r="N69" s="48">
        <f t="shared" si="6"/>
        <v>90</v>
      </c>
      <c r="O69" s="49">
        <f t="shared" si="7"/>
        <v>7.5</v>
      </c>
      <c r="P69" s="48"/>
    </row>
    <row r="70" spans="1:16" x14ac:dyDescent="0.25">
      <c r="A70" s="48" t="s">
        <v>323</v>
      </c>
      <c r="B70" s="48"/>
      <c r="C70" s="48">
        <v>25</v>
      </c>
      <c r="D70" s="48"/>
      <c r="E70" s="48"/>
      <c r="F70" s="48"/>
      <c r="G70" s="48">
        <v>25</v>
      </c>
      <c r="H70" s="48"/>
      <c r="I70" s="48">
        <v>25</v>
      </c>
      <c r="J70" s="48"/>
      <c r="K70" s="48"/>
      <c r="L70" s="48">
        <v>25</v>
      </c>
      <c r="M70" s="48">
        <v>25</v>
      </c>
      <c r="N70" s="48">
        <f t="shared" si="6"/>
        <v>125</v>
      </c>
      <c r="O70" s="49">
        <v>10.41</v>
      </c>
      <c r="P70" s="48">
        <v>5</v>
      </c>
    </row>
    <row r="71" spans="1:16" x14ac:dyDescent="0.25">
      <c r="A71" s="48" t="s">
        <v>200</v>
      </c>
      <c r="B71" s="48">
        <v>25</v>
      </c>
      <c r="C71" s="48"/>
      <c r="D71" s="48">
        <v>15</v>
      </c>
      <c r="E71" s="48"/>
      <c r="F71" s="48"/>
      <c r="G71" s="48"/>
      <c r="H71" s="48">
        <v>15</v>
      </c>
      <c r="I71" s="48"/>
      <c r="J71" s="48"/>
      <c r="K71" s="48">
        <v>15</v>
      </c>
      <c r="L71" s="48"/>
      <c r="M71" s="48"/>
      <c r="N71" s="48">
        <f t="shared" si="6"/>
        <v>70</v>
      </c>
      <c r="O71" s="49">
        <v>5.83</v>
      </c>
      <c r="P71" s="48"/>
    </row>
  </sheetData>
  <mergeCells count="18">
    <mergeCell ref="N2:N3"/>
    <mergeCell ref="O2:O3"/>
    <mergeCell ref="N13:N15"/>
    <mergeCell ref="O13:O15"/>
    <mergeCell ref="P13:P15"/>
    <mergeCell ref="P2:P3"/>
    <mergeCell ref="N17:N18"/>
    <mergeCell ref="O17:O18"/>
    <mergeCell ref="P17:P18"/>
    <mergeCell ref="N38:N39"/>
    <mergeCell ref="O38:O39"/>
    <mergeCell ref="P38:P39"/>
    <mergeCell ref="N49:N51"/>
    <mergeCell ref="O49:O51"/>
    <mergeCell ref="P49:P51"/>
    <mergeCell ref="O53:O54"/>
    <mergeCell ref="N53:N54"/>
    <mergeCell ref="P53:P54"/>
  </mergeCells>
  <pageMargins left="0.7" right="0.7" top="0.75" bottom="0.75" header="0.3" footer="0.3"/>
  <pageSetup paperSize="9" scale="44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workbookViewId="0">
      <selection activeCell="A36" sqref="A36:XFD43"/>
    </sheetView>
  </sheetViews>
  <sheetFormatPr defaultRowHeight="15" x14ac:dyDescent="0.25"/>
  <cols>
    <col min="1" max="1" width="39.42578125" style="11" customWidth="1"/>
    <col min="2" max="2" width="10.7109375" style="11" customWidth="1"/>
    <col min="3" max="4" width="9.140625" style="12"/>
    <col min="5" max="16384" width="9.140625" style="11"/>
  </cols>
  <sheetData>
    <row r="1" spans="1:14" x14ac:dyDescent="0.25">
      <c r="B1" s="11" t="s">
        <v>166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338</v>
      </c>
      <c r="B6" s="16">
        <v>251</v>
      </c>
      <c r="C6" s="20" t="s">
        <v>167</v>
      </c>
      <c r="D6" s="20" t="s">
        <v>198</v>
      </c>
      <c r="E6" s="16">
        <v>8.4</v>
      </c>
      <c r="F6" s="16">
        <v>10.08</v>
      </c>
      <c r="G6" s="16">
        <v>8</v>
      </c>
      <c r="H6" s="16">
        <v>9.6</v>
      </c>
      <c r="I6" s="16">
        <v>18.62</v>
      </c>
      <c r="J6" s="16">
        <v>22.34</v>
      </c>
      <c r="K6" s="16">
        <v>154.15</v>
      </c>
      <c r="L6" s="16">
        <v>188</v>
      </c>
      <c r="M6" s="16">
        <v>0.72</v>
      </c>
      <c r="N6" s="16">
        <v>0.77</v>
      </c>
    </row>
    <row r="7" spans="1:14" x14ac:dyDescent="0.25">
      <c r="A7" s="13" t="s">
        <v>471</v>
      </c>
      <c r="B7" s="13"/>
      <c r="C7" s="15">
        <v>92</v>
      </c>
      <c r="D7" s="15">
        <v>110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169</v>
      </c>
      <c r="B8" s="13"/>
      <c r="C8" s="15">
        <v>6</v>
      </c>
      <c r="D8" s="15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472</v>
      </c>
      <c r="B9" s="13"/>
      <c r="C9" s="15">
        <v>25</v>
      </c>
      <c r="D9" s="15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468</v>
      </c>
      <c r="B10" s="13"/>
      <c r="C10" s="15">
        <v>5</v>
      </c>
      <c r="D10" s="15">
        <v>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241</v>
      </c>
      <c r="B11" s="13"/>
      <c r="C11" s="15">
        <v>5</v>
      </c>
      <c r="D11" s="15">
        <v>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105</v>
      </c>
      <c r="B12" s="13"/>
      <c r="C12" s="15">
        <v>9</v>
      </c>
      <c r="D12" s="15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5">
        <v>5</v>
      </c>
      <c r="D13" s="15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339</v>
      </c>
      <c r="B14" s="13"/>
      <c r="C14" s="15">
        <v>7</v>
      </c>
      <c r="D14" s="15">
        <v>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170</v>
      </c>
      <c r="B15" s="13"/>
      <c r="C15" s="15">
        <v>20</v>
      </c>
      <c r="D15" s="15">
        <v>20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171</v>
      </c>
      <c r="B16" s="13"/>
      <c r="C16" s="15">
        <v>5</v>
      </c>
      <c r="D16" s="15">
        <v>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5"/>
      <c r="D17" s="15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14</v>
      </c>
      <c r="B18" s="20">
        <v>414</v>
      </c>
      <c r="C18" s="20">
        <v>180</v>
      </c>
      <c r="D18" s="20">
        <v>200</v>
      </c>
      <c r="E18" s="16">
        <v>2.52</v>
      </c>
      <c r="F18" s="16">
        <v>2.8</v>
      </c>
      <c r="G18" s="16">
        <v>2.59</v>
      </c>
      <c r="H18" s="16">
        <v>2.87</v>
      </c>
      <c r="I18" s="16">
        <v>13.68</v>
      </c>
      <c r="J18" s="16">
        <v>15.2</v>
      </c>
      <c r="K18" s="16">
        <v>87.14</v>
      </c>
      <c r="L18" s="16">
        <v>96.82</v>
      </c>
      <c r="M18" s="16">
        <v>1.17</v>
      </c>
      <c r="N18" s="16">
        <v>1.75</v>
      </c>
    </row>
    <row r="19" spans="1:14" x14ac:dyDescent="0.25">
      <c r="A19" s="13" t="s">
        <v>172</v>
      </c>
      <c r="B19" s="15"/>
      <c r="C19" s="15">
        <v>2</v>
      </c>
      <c r="D19" s="15">
        <v>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105</v>
      </c>
      <c r="B20" s="15"/>
      <c r="C20" s="15">
        <v>11</v>
      </c>
      <c r="D20" s="15">
        <v>12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466</v>
      </c>
      <c r="B21" s="15"/>
      <c r="C21" s="15">
        <v>90</v>
      </c>
      <c r="D21" s="15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104</v>
      </c>
      <c r="B22" s="15"/>
      <c r="C22" s="15">
        <v>108</v>
      </c>
      <c r="D22" s="15">
        <v>120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 t="s">
        <v>175</v>
      </c>
      <c r="B24" s="20">
        <v>3</v>
      </c>
      <c r="C24" s="31" t="s">
        <v>176</v>
      </c>
      <c r="D24" s="31" t="s">
        <v>177</v>
      </c>
      <c r="E24" s="16">
        <v>5.8</v>
      </c>
      <c r="F24" s="16">
        <v>7.89</v>
      </c>
      <c r="G24" s="16">
        <v>6.67</v>
      </c>
      <c r="H24" s="16">
        <v>8.1</v>
      </c>
      <c r="I24" s="16">
        <v>19.649999999999999</v>
      </c>
      <c r="J24" s="16">
        <v>24.64</v>
      </c>
      <c r="K24" s="16">
        <v>143.62</v>
      </c>
      <c r="L24" s="16">
        <v>182.71</v>
      </c>
      <c r="M24" s="16">
        <v>0.02</v>
      </c>
      <c r="N24" s="16">
        <v>0.04</v>
      </c>
    </row>
    <row r="25" spans="1:14" x14ac:dyDescent="0.25">
      <c r="A25" s="13" t="s">
        <v>111</v>
      </c>
      <c r="B25" s="15"/>
      <c r="C25" s="15">
        <v>40</v>
      </c>
      <c r="D25" s="15">
        <v>50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 t="s">
        <v>465</v>
      </c>
      <c r="B26" s="15"/>
      <c r="C26" s="15">
        <v>5</v>
      </c>
      <c r="D26" s="15">
        <v>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 t="s">
        <v>473</v>
      </c>
      <c r="B27" s="15"/>
      <c r="C27" s="17" t="s">
        <v>174</v>
      </c>
      <c r="D27" s="15">
        <v>15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5" t="s">
        <v>113</v>
      </c>
      <c r="B28" s="13"/>
      <c r="C28" s="15"/>
      <c r="D28" s="15"/>
      <c r="E28" s="13">
        <f>E24+E18+E6</f>
        <v>16.72</v>
      </c>
      <c r="F28" s="13">
        <f t="shared" ref="F28:N28" si="0">F24+F18+F6</f>
        <v>20.77</v>
      </c>
      <c r="G28" s="13">
        <f t="shared" si="0"/>
        <v>17.259999999999998</v>
      </c>
      <c r="H28" s="13">
        <f t="shared" si="0"/>
        <v>20.57</v>
      </c>
      <c r="I28" s="13">
        <f t="shared" si="0"/>
        <v>51.95</v>
      </c>
      <c r="J28" s="13">
        <f t="shared" si="0"/>
        <v>62.180000000000007</v>
      </c>
      <c r="K28" s="13">
        <f t="shared" si="0"/>
        <v>384.90999999999997</v>
      </c>
      <c r="L28" s="13">
        <f t="shared" si="0"/>
        <v>467.53</v>
      </c>
      <c r="M28" s="13">
        <f t="shared" si="0"/>
        <v>1.91</v>
      </c>
      <c r="N28" s="13">
        <f t="shared" si="0"/>
        <v>2.56</v>
      </c>
    </row>
    <row r="29" spans="1:14" x14ac:dyDescent="0.25">
      <c r="A29" s="13"/>
      <c r="B29" s="13"/>
      <c r="C29" s="15"/>
      <c r="D29" s="15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7</v>
      </c>
      <c r="B30" s="13"/>
      <c r="C30" s="15"/>
      <c r="D30" s="15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 t="s">
        <v>367</v>
      </c>
      <c r="B31" s="20">
        <v>418</v>
      </c>
      <c r="C31" s="20">
        <v>150</v>
      </c>
      <c r="D31" s="20">
        <v>150</v>
      </c>
      <c r="E31" s="16">
        <v>0.75</v>
      </c>
      <c r="F31" s="16">
        <v>0.75</v>
      </c>
      <c r="G31" s="16">
        <v>0</v>
      </c>
      <c r="H31" s="16">
        <v>0</v>
      </c>
      <c r="I31" s="16">
        <v>8.99</v>
      </c>
      <c r="J31" s="16">
        <v>8.99</v>
      </c>
      <c r="K31" s="16">
        <v>61.56</v>
      </c>
      <c r="L31" s="16">
        <v>61.56</v>
      </c>
      <c r="M31" s="16">
        <v>3.24</v>
      </c>
      <c r="N31" s="16">
        <v>3.24</v>
      </c>
    </row>
    <row r="32" spans="1:14" x14ac:dyDescent="0.25">
      <c r="A32" s="16" t="s">
        <v>366</v>
      </c>
      <c r="B32" s="16"/>
      <c r="C32" s="20">
        <v>85</v>
      </c>
      <c r="D32" s="20">
        <v>85</v>
      </c>
      <c r="E32" s="16">
        <v>1.2</v>
      </c>
      <c r="F32" s="16">
        <v>1.2</v>
      </c>
      <c r="G32" s="16">
        <v>0.12</v>
      </c>
      <c r="H32" s="16">
        <v>0.12</v>
      </c>
      <c r="I32" s="16">
        <v>5.18</v>
      </c>
      <c r="J32" s="16">
        <v>5.18</v>
      </c>
      <c r="K32" s="16">
        <v>21.77</v>
      </c>
      <c r="L32" s="16">
        <v>21.77</v>
      </c>
      <c r="M32" s="16">
        <v>0.1</v>
      </c>
      <c r="N32" s="16">
        <v>0.1</v>
      </c>
    </row>
    <row r="33" spans="1:14" x14ac:dyDescent="0.25">
      <c r="A33" s="15" t="s">
        <v>113</v>
      </c>
      <c r="B33" s="13"/>
      <c r="C33" s="15"/>
      <c r="D33" s="15"/>
      <c r="E33" s="13">
        <f>E32+E31</f>
        <v>1.95</v>
      </c>
      <c r="F33" s="13">
        <f t="shared" ref="F33:N33" si="1">F32+F31</f>
        <v>1.95</v>
      </c>
      <c r="G33" s="13">
        <f t="shared" si="1"/>
        <v>0.12</v>
      </c>
      <c r="H33" s="13">
        <f t="shared" si="1"/>
        <v>0.12</v>
      </c>
      <c r="I33" s="13">
        <f t="shared" si="1"/>
        <v>14.17</v>
      </c>
      <c r="J33" s="13">
        <f t="shared" si="1"/>
        <v>14.17</v>
      </c>
      <c r="K33" s="13">
        <f t="shared" si="1"/>
        <v>83.33</v>
      </c>
      <c r="L33" s="13">
        <f t="shared" si="1"/>
        <v>83.33</v>
      </c>
      <c r="M33" s="13">
        <f t="shared" si="1"/>
        <v>3.3400000000000003</v>
      </c>
      <c r="N33" s="13">
        <f t="shared" si="1"/>
        <v>3.3400000000000003</v>
      </c>
    </row>
    <row r="34" spans="1:14" x14ac:dyDescent="0.25">
      <c r="A34" s="13"/>
      <c r="B34" s="13"/>
      <c r="C34" s="15"/>
      <c r="D34" s="15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4" t="s">
        <v>8</v>
      </c>
      <c r="B35" s="13"/>
      <c r="C35" s="15"/>
      <c r="D35" s="15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21" customFormat="1" ht="14.25" x14ac:dyDescent="0.2">
      <c r="A36" s="16" t="s">
        <v>498</v>
      </c>
      <c r="B36" s="16">
        <v>67</v>
      </c>
      <c r="C36" s="20">
        <v>40</v>
      </c>
      <c r="D36" s="20">
        <v>60</v>
      </c>
      <c r="E36" s="16">
        <v>1.1200000000000001</v>
      </c>
      <c r="F36" s="16">
        <v>1.68</v>
      </c>
      <c r="G36" s="16">
        <v>2.46</v>
      </c>
      <c r="H36" s="16">
        <v>3.7</v>
      </c>
      <c r="I36" s="16">
        <v>2.31</v>
      </c>
      <c r="J36" s="16">
        <v>3.468</v>
      </c>
      <c r="K36" s="16">
        <v>42.48</v>
      </c>
      <c r="L36" s="16">
        <v>53.11</v>
      </c>
      <c r="M36" s="16">
        <v>10</v>
      </c>
      <c r="N36" s="16">
        <v>15</v>
      </c>
    </row>
    <row r="37" spans="1:14" s="21" customFormat="1" x14ac:dyDescent="0.25">
      <c r="A37" s="13" t="s">
        <v>122</v>
      </c>
      <c r="B37" s="16"/>
      <c r="C37" s="15" t="s">
        <v>499</v>
      </c>
      <c r="D37" s="15" t="s">
        <v>500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s="21" customFormat="1" x14ac:dyDescent="0.25">
      <c r="A38" s="13" t="s">
        <v>179</v>
      </c>
      <c r="B38" s="16"/>
      <c r="C38" s="17" t="s">
        <v>141</v>
      </c>
      <c r="D38" s="17" t="s">
        <v>160</v>
      </c>
      <c r="E38" s="20"/>
      <c r="F38" s="16"/>
      <c r="G38" s="16"/>
      <c r="H38" s="16"/>
      <c r="I38" s="16"/>
      <c r="J38" s="16"/>
      <c r="K38" s="16"/>
      <c r="L38" s="16"/>
      <c r="M38" s="16"/>
      <c r="N38" s="16"/>
    </row>
    <row r="39" spans="1:14" s="21" customFormat="1" x14ac:dyDescent="0.25">
      <c r="A39" s="13" t="s">
        <v>118</v>
      </c>
      <c r="B39" s="16"/>
      <c r="C39" s="17" t="s">
        <v>124</v>
      </c>
      <c r="D39" s="17" t="s">
        <v>181</v>
      </c>
      <c r="E39" s="20"/>
      <c r="F39" s="16"/>
      <c r="G39" s="16"/>
      <c r="H39" s="16"/>
      <c r="I39" s="16"/>
      <c r="J39" s="16"/>
      <c r="K39" s="16"/>
      <c r="L39" s="16"/>
      <c r="M39" s="16"/>
      <c r="N39" s="16"/>
    </row>
    <row r="40" spans="1:14" x14ac:dyDescent="0.25">
      <c r="A40" s="13" t="s">
        <v>126</v>
      </c>
      <c r="B40" s="13"/>
      <c r="C40" s="17" t="s">
        <v>257</v>
      </c>
      <c r="D40" s="17" t="s">
        <v>182</v>
      </c>
      <c r="E40" s="15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501</v>
      </c>
      <c r="B41" s="13"/>
      <c r="C41" s="17" t="s">
        <v>160</v>
      </c>
      <c r="D41" s="17" t="s">
        <v>503</v>
      </c>
      <c r="E41" s="15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129</v>
      </c>
      <c r="B42" s="13"/>
      <c r="C42" s="17" t="s">
        <v>143</v>
      </c>
      <c r="D42" s="17" t="s">
        <v>216</v>
      </c>
      <c r="E42" s="15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502</v>
      </c>
      <c r="B43" s="13"/>
      <c r="C43" s="17" t="s">
        <v>145</v>
      </c>
      <c r="D43" s="17" t="s">
        <v>145</v>
      </c>
      <c r="E43" s="15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/>
      <c r="B44" s="13"/>
      <c r="C44" s="15"/>
      <c r="D44" s="15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s="21" customFormat="1" ht="14.25" x14ac:dyDescent="0.2">
      <c r="A45" s="16" t="s">
        <v>190</v>
      </c>
      <c r="B45" s="16">
        <v>98</v>
      </c>
      <c r="C45" s="20" t="s">
        <v>157</v>
      </c>
      <c r="D45" s="20" t="s">
        <v>342</v>
      </c>
      <c r="E45" s="16">
        <v>5.32</v>
      </c>
      <c r="F45" s="16">
        <v>6.95</v>
      </c>
      <c r="G45" s="16">
        <v>4.26</v>
      </c>
      <c r="H45" s="16">
        <v>5.75</v>
      </c>
      <c r="I45" s="16">
        <v>16.28</v>
      </c>
      <c r="J45" s="16">
        <v>17.14</v>
      </c>
      <c r="K45" s="16">
        <v>128.52000000000001</v>
      </c>
      <c r="L45" s="16">
        <v>143.52000000000001</v>
      </c>
      <c r="M45" s="16">
        <v>11.87</v>
      </c>
      <c r="N45" s="16">
        <v>12.02</v>
      </c>
    </row>
    <row r="46" spans="1:14" x14ac:dyDescent="0.25">
      <c r="A46" s="13" t="s">
        <v>212</v>
      </c>
      <c r="B46" s="13"/>
      <c r="C46" s="15" t="s">
        <v>117</v>
      </c>
      <c r="D46" s="15" t="s">
        <v>343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135</v>
      </c>
      <c r="B47" s="13"/>
      <c r="C47" s="15" t="s">
        <v>337</v>
      </c>
      <c r="D47" s="15" t="s">
        <v>392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131</v>
      </c>
      <c r="B48" s="13"/>
      <c r="C48" s="17" t="s">
        <v>159</v>
      </c>
      <c r="D48" s="17" t="s">
        <v>205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207</v>
      </c>
      <c r="B49" s="13"/>
      <c r="C49" s="15" t="s">
        <v>215</v>
      </c>
      <c r="D49" s="15" t="s">
        <v>158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297</v>
      </c>
      <c r="B50" s="13"/>
      <c r="C50" s="15">
        <v>9</v>
      </c>
      <c r="D50" s="15">
        <v>10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132</v>
      </c>
      <c r="B51" s="13"/>
      <c r="C51" s="15">
        <v>2</v>
      </c>
      <c r="D51" s="15">
        <v>3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156</v>
      </c>
      <c r="B52" s="13"/>
      <c r="C52" s="15">
        <v>135</v>
      </c>
      <c r="D52" s="15">
        <v>150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211</v>
      </c>
      <c r="B53" s="13"/>
      <c r="C53" s="15">
        <v>1</v>
      </c>
      <c r="D53" s="15">
        <v>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474</v>
      </c>
      <c r="B54" s="13"/>
      <c r="C54" s="15">
        <v>7</v>
      </c>
      <c r="D54" s="15">
        <v>8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/>
      <c r="B55" s="13"/>
      <c r="C55" s="15"/>
      <c r="D55" s="15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6" t="s">
        <v>38</v>
      </c>
      <c r="B56" s="16">
        <v>335</v>
      </c>
      <c r="C56" s="20">
        <v>100</v>
      </c>
      <c r="D56" s="20">
        <v>150</v>
      </c>
      <c r="E56" s="16">
        <v>3.32</v>
      </c>
      <c r="F56" s="16">
        <v>4.25</v>
      </c>
      <c r="G56" s="16">
        <v>3.69</v>
      </c>
      <c r="H56" s="16">
        <v>5.1100000000000003</v>
      </c>
      <c r="I56" s="16">
        <v>24.46</v>
      </c>
      <c r="J56" s="16">
        <v>29.45</v>
      </c>
      <c r="K56" s="16">
        <v>120.4</v>
      </c>
      <c r="L56" s="16">
        <v>180.6</v>
      </c>
      <c r="M56" s="16">
        <v>0</v>
      </c>
      <c r="N56" s="16">
        <v>0</v>
      </c>
    </row>
    <row r="57" spans="1:14" x14ac:dyDescent="0.25">
      <c r="A57" s="13" t="s">
        <v>183</v>
      </c>
      <c r="B57" s="13"/>
      <c r="C57" s="15">
        <v>35</v>
      </c>
      <c r="D57" s="15">
        <v>52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465</v>
      </c>
      <c r="B58" s="13"/>
      <c r="C58" s="15">
        <v>5</v>
      </c>
      <c r="D58" s="15">
        <v>8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106</v>
      </c>
      <c r="B59" s="13"/>
      <c r="C59" s="15">
        <v>2</v>
      </c>
      <c r="D59" s="15">
        <v>3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28"/>
      <c r="B60" s="15"/>
      <c r="C60" s="15"/>
      <c r="D60" s="15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35" t="s">
        <v>41</v>
      </c>
      <c r="B61" s="20">
        <v>329</v>
      </c>
      <c r="C61" s="20">
        <v>60</v>
      </c>
      <c r="D61" s="20">
        <v>75</v>
      </c>
      <c r="E61" s="16">
        <v>5.54</v>
      </c>
      <c r="F61" s="16">
        <v>8.1</v>
      </c>
      <c r="G61" s="16">
        <v>3.72</v>
      </c>
      <c r="H61" s="16">
        <v>4.6500000000000004</v>
      </c>
      <c r="I61" s="16">
        <v>3.85</v>
      </c>
      <c r="J61" s="16">
        <v>4.8099999999999996</v>
      </c>
      <c r="K61" s="16">
        <v>117.5</v>
      </c>
      <c r="L61" s="16">
        <v>146.87</v>
      </c>
      <c r="M61" s="16">
        <v>3.62</v>
      </c>
      <c r="N61" s="16">
        <v>4.53</v>
      </c>
    </row>
    <row r="62" spans="1:14" x14ac:dyDescent="0.25">
      <c r="A62" s="19" t="s">
        <v>184</v>
      </c>
      <c r="B62" s="20"/>
      <c r="C62" s="15" t="s">
        <v>275</v>
      </c>
      <c r="D62" s="15" t="s">
        <v>185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9" t="s">
        <v>186</v>
      </c>
      <c r="B63" s="20"/>
      <c r="C63" s="15">
        <v>5</v>
      </c>
      <c r="D63" s="15">
        <v>6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9" t="s">
        <v>104</v>
      </c>
      <c r="B64" s="20"/>
      <c r="C64" s="17" t="s">
        <v>216</v>
      </c>
      <c r="D64" s="17" t="s">
        <v>140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9" t="s">
        <v>479</v>
      </c>
      <c r="B65" s="20"/>
      <c r="C65" s="17" t="s">
        <v>187</v>
      </c>
      <c r="D65" s="17" t="s">
        <v>188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126</v>
      </c>
      <c r="B66" s="15"/>
      <c r="C66" s="17" t="s">
        <v>247</v>
      </c>
      <c r="D66" s="17" t="s">
        <v>124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106</v>
      </c>
      <c r="B67" s="15"/>
      <c r="C67" s="15">
        <v>1</v>
      </c>
      <c r="D67" s="15">
        <v>1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241</v>
      </c>
      <c r="B68" s="15"/>
      <c r="C68" s="15">
        <v>1</v>
      </c>
      <c r="D68" s="15">
        <v>1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3" t="s">
        <v>129</v>
      </c>
      <c r="B69" s="15"/>
      <c r="C69" s="15">
        <v>1</v>
      </c>
      <c r="D69" s="15">
        <v>1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3"/>
      <c r="B70" s="13"/>
      <c r="C70" s="15"/>
      <c r="D70" s="15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 t="s">
        <v>151</v>
      </c>
      <c r="B71" s="20"/>
      <c r="C71" s="20">
        <v>30</v>
      </c>
      <c r="D71" s="20">
        <v>50</v>
      </c>
      <c r="E71" s="16">
        <v>1.91</v>
      </c>
      <c r="F71" s="16">
        <v>3.19</v>
      </c>
      <c r="G71" s="16">
        <v>0.24</v>
      </c>
      <c r="H71" s="16">
        <v>0.4</v>
      </c>
      <c r="I71" s="16">
        <v>12.43</v>
      </c>
      <c r="J71" s="16">
        <v>20.71</v>
      </c>
      <c r="K71" s="16">
        <v>52.61</v>
      </c>
      <c r="L71" s="16">
        <v>87.68</v>
      </c>
      <c r="M71" s="16">
        <v>0</v>
      </c>
      <c r="N71" s="16">
        <v>0</v>
      </c>
    </row>
    <row r="72" spans="1:14" x14ac:dyDescent="0.25">
      <c r="A72" s="13"/>
      <c r="B72" s="13"/>
      <c r="C72" s="15"/>
      <c r="D72" s="15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6" t="s">
        <v>191</v>
      </c>
      <c r="B73" s="20">
        <v>394</v>
      </c>
      <c r="C73" s="20">
        <v>120</v>
      </c>
      <c r="D73" s="20">
        <v>150</v>
      </c>
      <c r="E73" s="16">
        <v>0.03</v>
      </c>
      <c r="F73" s="16">
        <v>0.04</v>
      </c>
      <c r="G73" s="16"/>
      <c r="H73" s="16"/>
      <c r="I73" s="16">
        <v>11.32</v>
      </c>
      <c r="J73" s="16">
        <v>13.4</v>
      </c>
      <c r="K73" s="16">
        <v>45.42</v>
      </c>
      <c r="L73" s="16">
        <v>53.79</v>
      </c>
      <c r="M73" s="16">
        <v>2.4E-2</v>
      </c>
      <c r="N73" s="16">
        <v>0.03</v>
      </c>
    </row>
    <row r="74" spans="1:14" x14ac:dyDescent="0.25">
      <c r="A74" s="13" t="s">
        <v>192</v>
      </c>
      <c r="B74" s="15"/>
      <c r="C74" s="15">
        <v>12</v>
      </c>
      <c r="D74" s="15">
        <v>15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105</v>
      </c>
      <c r="B75" s="15"/>
      <c r="C75" s="15">
        <v>7</v>
      </c>
      <c r="D75" s="15">
        <v>9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104</v>
      </c>
      <c r="B76" s="15"/>
      <c r="C76" s="15">
        <v>124</v>
      </c>
      <c r="D76" s="15">
        <v>157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/>
      <c r="B77" s="13"/>
      <c r="C77" s="15"/>
      <c r="D77" s="15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5" t="s">
        <v>113</v>
      </c>
      <c r="B78" s="13"/>
      <c r="C78" s="15"/>
      <c r="D78" s="15"/>
      <c r="E78" s="13">
        <f t="shared" ref="E78:N78" si="2">E73+E71+E61+E56+E45+E36</f>
        <v>17.240000000000002</v>
      </c>
      <c r="F78" s="13">
        <f t="shared" si="2"/>
        <v>24.21</v>
      </c>
      <c r="G78" s="13">
        <f t="shared" si="2"/>
        <v>14.370000000000001</v>
      </c>
      <c r="H78" s="13">
        <f t="shared" si="2"/>
        <v>19.61</v>
      </c>
      <c r="I78" s="13">
        <f t="shared" si="2"/>
        <v>70.650000000000006</v>
      </c>
      <c r="J78" s="13">
        <f t="shared" si="2"/>
        <v>88.978000000000009</v>
      </c>
      <c r="K78" s="13">
        <f t="shared" si="2"/>
        <v>506.93000000000006</v>
      </c>
      <c r="L78" s="13">
        <f t="shared" si="2"/>
        <v>665.57</v>
      </c>
      <c r="M78" s="13">
        <f t="shared" si="2"/>
        <v>25.513999999999999</v>
      </c>
      <c r="N78" s="13">
        <f t="shared" si="2"/>
        <v>31.58</v>
      </c>
    </row>
    <row r="79" spans="1:14" x14ac:dyDescent="0.25">
      <c r="A79" s="13"/>
      <c r="B79" s="13"/>
      <c r="C79" s="15"/>
      <c r="D79" s="15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4" t="s">
        <v>10</v>
      </c>
      <c r="B80" s="13"/>
      <c r="C80" s="15"/>
      <c r="D80" s="15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 t="s">
        <v>475</v>
      </c>
      <c r="B81" s="16">
        <v>420</v>
      </c>
      <c r="C81" s="16">
        <v>200</v>
      </c>
      <c r="D81" s="16">
        <v>200</v>
      </c>
      <c r="E81" s="16">
        <v>5.2</v>
      </c>
      <c r="F81" s="16">
        <v>5.2</v>
      </c>
      <c r="G81" s="16">
        <v>5</v>
      </c>
      <c r="H81" s="16">
        <v>5</v>
      </c>
      <c r="I81" s="16">
        <v>8</v>
      </c>
      <c r="J81" s="16">
        <v>8</v>
      </c>
      <c r="K81" s="16">
        <v>88.2</v>
      </c>
      <c r="L81" s="16">
        <v>88.2</v>
      </c>
      <c r="M81" s="16">
        <v>0</v>
      </c>
      <c r="N81" s="16">
        <v>0</v>
      </c>
    </row>
    <row r="82" spans="1:14" x14ac:dyDescent="0.25">
      <c r="A82" s="16" t="s">
        <v>13</v>
      </c>
      <c r="B82" s="20"/>
      <c r="C82" s="20">
        <v>25</v>
      </c>
      <c r="D82" s="20">
        <v>50</v>
      </c>
      <c r="E82" s="16">
        <v>0.64</v>
      </c>
      <c r="F82" s="16">
        <v>1.29</v>
      </c>
      <c r="G82" s="16">
        <v>0.56000000000000005</v>
      </c>
      <c r="H82" s="16">
        <v>1.1299999999999999</v>
      </c>
      <c r="I82" s="16">
        <v>13.24</v>
      </c>
      <c r="J82" s="16">
        <v>26.48</v>
      </c>
      <c r="K82" s="16">
        <v>69.260000000000005</v>
      </c>
      <c r="L82" s="16">
        <v>138.52000000000001</v>
      </c>
      <c r="M82" s="16">
        <v>0.13</v>
      </c>
      <c r="N82" s="16">
        <v>0.26</v>
      </c>
    </row>
    <row r="83" spans="1:14" x14ac:dyDescent="0.25">
      <c r="A83" s="15" t="s">
        <v>113</v>
      </c>
      <c r="B83" s="13"/>
      <c r="C83" s="15"/>
      <c r="D83" s="15"/>
      <c r="E83" s="13">
        <f t="shared" ref="E83:N83" si="3">E82+E81</f>
        <v>5.84</v>
      </c>
      <c r="F83" s="13">
        <f t="shared" si="3"/>
        <v>6.49</v>
      </c>
      <c r="G83" s="13">
        <f t="shared" si="3"/>
        <v>5.5600000000000005</v>
      </c>
      <c r="H83" s="13">
        <f t="shared" si="3"/>
        <v>6.13</v>
      </c>
      <c r="I83" s="13">
        <f t="shared" si="3"/>
        <v>21.240000000000002</v>
      </c>
      <c r="J83" s="13">
        <f t="shared" si="3"/>
        <v>34.480000000000004</v>
      </c>
      <c r="K83" s="13">
        <f t="shared" si="3"/>
        <v>157.46</v>
      </c>
      <c r="L83" s="13">
        <f t="shared" si="3"/>
        <v>226.72000000000003</v>
      </c>
      <c r="M83" s="13">
        <f t="shared" si="3"/>
        <v>0.13</v>
      </c>
      <c r="N83" s="13">
        <f t="shared" si="3"/>
        <v>0.26</v>
      </c>
    </row>
    <row r="84" spans="1:14" x14ac:dyDescent="0.25">
      <c r="A84" s="13" t="s">
        <v>165</v>
      </c>
      <c r="B84" s="13"/>
      <c r="C84" s="15"/>
      <c r="D84" s="15"/>
      <c r="E84" s="16">
        <f>E83+E78+E33+E28</f>
        <v>41.75</v>
      </c>
      <c r="F84" s="16">
        <f>F83+F78+F33+F28</f>
        <v>53.42</v>
      </c>
      <c r="G84" s="16">
        <f>G83+G78+G33+G28</f>
        <v>37.31</v>
      </c>
      <c r="H84" s="16">
        <v>46.47</v>
      </c>
      <c r="I84" s="16">
        <f t="shared" ref="I84:N84" si="4">I83+I78+I33+I28</f>
        <v>158.01000000000002</v>
      </c>
      <c r="J84" s="16">
        <f t="shared" si="4"/>
        <v>199.80800000000002</v>
      </c>
      <c r="K84" s="16">
        <f t="shared" si="4"/>
        <v>1132.6300000000001</v>
      </c>
      <c r="L84" s="16">
        <f t="shared" si="4"/>
        <v>1443.15</v>
      </c>
      <c r="M84" s="16">
        <f t="shared" si="4"/>
        <v>30.893999999999998</v>
      </c>
      <c r="N84" s="16">
        <f t="shared" si="4"/>
        <v>37.74</v>
      </c>
    </row>
    <row r="85" spans="1:14" x14ac:dyDescent="0.25">
      <c r="A85" s="13"/>
      <c r="B85" s="13"/>
      <c r="C85" s="15"/>
      <c r="D85" s="15"/>
      <c r="E85" s="13"/>
      <c r="F85" s="13"/>
      <c r="G85" s="13"/>
      <c r="H85" s="13"/>
      <c r="I85" s="13"/>
      <c r="J85" s="13"/>
      <c r="K85" s="13"/>
      <c r="L85" s="13"/>
      <c r="M85" s="13"/>
      <c r="N85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workbookViewId="0">
      <selection activeCell="G35" sqref="G35"/>
    </sheetView>
  </sheetViews>
  <sheetFormatPr defaultRowHeight="15" x14ac:dyDescent="0.25"/>
  <cols>
    <col min="1" max="1" width="41.85546875" style="11" customWidth="1"/>
    <col min="2" max="2" width="9.140625" style="11"/>
    <col min="3" max="4" width="9.140625" style="12"/>
    <col min="5" max="16384" width="9.140625" style="11"/>
  </cols>
  <sheetData>
    <row r="1" spans="1:14" x14ac:dyDescent="0.25">
      <c r="B1" s="11" t="s">
        <v>193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361</v>
      </c>
      <c r="B6" s="37">
        <v>199</v>
      </c>
      <c r="C6" s="20" t="s">
        <v>195</v>
      </c>
      <c r="D6" s="20" t="s">
        <v>196</v>
      </c>
      <c r="E6" s="16">
        <v>4.83</v>
      </c>
      <c r="F6" s="16">
        <v>5.8</v>
      </c>
      <c r="G6" s="16">
        <v>8.1300000000000008</v>
      </c>
      <c r="H6" s="16">
        <v>10.46</v>
      </c>
      <c r="I6" s="16">
        <v>15.63</v>
      </c>
      <c r="J6" s="16">
        <v>21.27</v>
      </c>
      <c r="K6" s="16">
        <v>126.72</v>
      </c>
      <c r="L6" s="16">
        <v>185.85</v>
      </c>
      <c r="M6" s="16">
        <v>1.79</v>
      </c>
      <c r="N6" s="16">
        <v>2.14</v>
      </c>
    </row>
    <row r="7" spans="1:14" x14ac:dyDescent="0.25">
      <c r="A7" s="13" t="s">
        <v>197</v>
      </c>
      <c r="B7" s="15"/>
      <c r="C7" s="15">
        <v>15</v>
      </c>
      <c r="D7" s="15">
        <v>18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466</v>
      </c>
      <c r="B8" s="15"/>
      <c r="C8" s="15">
        <v>125</v>
      </c>
      <c r="D8" s="15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105</v>
      </c>
      <c r="B9" s="15"/>
      <c r="C9" s="15">
        <v>5</v>
      </c>
      <c r="D9" s="15">
        <v>7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106</v>
      </c>
      <c r="B10" s="15"/>
      <c r="C10" s="15">
        <v>1</v>
      </c>
      <c r="D10" s="15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465</v>
      </c>
      <c r="B11" s="15"/>
      <c r="C11" s="15">
        <v>5</v>
      </c>
      <c r="D11" s="15">
        <v>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156</v>
      </c>
      <c r="B12" s="15"/>
      <c r="C12" s="15">
        <v>18</v>
      </c>
      <c r="D12" s="15">
        <v>22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5"/>
      <c r="D13" s="15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26</v>
      </c>
      <c r="B20" s="20">
        <v>2</v>
      </c>
      <c r="C20" s="31" t="s">
        <v>202</v>
      </c>
      <c r="D20" s="31" t="s">
        <v>203</v>
      </c>
      <c r="E20" s="16">
        <v>2.4700000000000002</v>
      </c>
      <c r="F20" s="16">
        <v>3.28</v>
      </c>
      <c r="G20" s="16">
        <v>3.5</v>
      </c>
      <c r="H20" s="16">
        <v>3.7</v>
      </c>
      <c r="I20" s="16">
        <v>24.29</v>
      </c>
      <c r="J20" s="16">
        <v>31.57</v>
      </c>
      <c r="K20" s="16">
        <v>128.12</v>
      </c>
      <c r="L20" s="16">
        <v>144.13</v>
      </c>
      <c r="M20" s="16">
        <v>7.0000000000000007E-2</v>
      </c>
      <c r="N20" s="16">
        <v>0.1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5</v>
      </c>
      <c r="D22" s="15">
        <v>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200</v>
      </c>
      <c r="B23" s="15"/>
      <c r="C23" s="17" t="s">
        <v>201</v>
      </c>
      <c r="D23" s="15">
        <v>20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5"/>
      <c r="D24" s="15"/>
      <c r="E24" s="13">
        <f>E20+E14+E6</f>
        <v>9.33</v>
      </c>
      <c r="F24" s="13">
        <f t="shared" ref="F24:N24" si="0">F20+F14+F6</f>
        <v>11.79</v>
      </c>
      <c r="G24" s="13">
        <f t="shared" si="0"/>
        <v>13.950000000000001</v>
      </c>
      <c r="H24" s="13">
        <f t="shared" si="0"/>
        <v>17.260000000000002</v>
      </c>
      <c r="I24" s="13">
        <f t="shared" si="0"/>
        <v>52.1</v>
      </c>
      <c r="J24" s="13">
        <f t="shared" si="0"/>
        <v>69.08</v>
      </c>
      <c r="K24" s="13">
        <f t="shared" si="0"/>
        <v>334.07000000000005</v>
      </c>
      <c r="L24" s="13">
        <f t="shared" si="0"/>
        <v>435.63</v>
      </c>
      <c r="M24" s="13">
        <f t="shared" si="0"/>
        <v>2.8</v>
      </c>
      <c r="N24" s="13">
        <f t="shared" si="0"/>
        <v>3.5</v>
      </c>
    </row>
    <row r="25" spans="1:14" x14ac:dyDescent="0.25">
      <c r="A25" s="13"/>
      <c r="B25" s="13"/>
      <c r="C25" s="15"/>
      <c r="D25" s="15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5"/>
      <c r="D26" s="15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367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5" t="s">
        <v>113</v>
      </c>
      <c r="B28" s="13"/>
      <c r="C28" s="15"/>
      <c r="D28" s="15"/>
      <c r="E28" s="13">
        <f t="shared" ref="E28:N28" si="1">E27</f>
        <v>0.75</v>
      </c>
      <c r="F28" s="13">
        <f t="shared" si="1"/>
        <v>0.75</v>
      </c>
      <c r="G28" s="13">
        <f t="shared" si="1"/>
        <v>0</v>
      </c>
      <c r="H28" s="13">
        <f t="shared" si="1"/>
        <v>0</v>
      </c>
      <c r="I28" s="13">
        <f t="shared" si="1"/>
        <v>8.99</v>
      </c>
      <c r="J28" s="13">
        <f t="shared" si="1"/>
        <v>8.99</v>
      </c>
      <c r="K28" s="13">
        <f t="shared" si="1"/>
        <v>61.56</v>
      </c>
      <c r="L28" s="13">
        <f t="shared" si="1"/>
        <v>61.56</v>
      </c>
      <c r="M28" s="13">
        <f t="shared" si="1"/>
        <v>3.24</v>
      </c>
      <c r="N28" s="13">
        <f t="shared" si="1"/>
        <v>3.24</v>
      </c>
    </row>
    <row r="29" spans="1:14" x14ac:dyDescent="0.25">
      <c r="A29" s="13"/>
      <c r="B29" s="13"/>
      <c r="C29" s="15"/>
      <c r="D29" s="15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8</v>
      </c>
      <c r="B30" s="13"/>
      <c r="C30" s="15"/>
      <c r="D30" s="15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s="21" customFormat="1" ht="14.25" x14ac:dyDescent="0.2">
      <c r="A31" s="23" t="s">
        <v>504</v>
      </c>
      <c r="B31" s="20">
        <v>10</v>
      </c>
      <c r="C31" s="20">
        <v>40</v>
      </c>
      <c r="D31" s="20">
        <v>60</v>
      </c>
      <c r="E31" s="16">
        <v>1.17</v>
      </c>
      <c r="F31" s="16">
        <v>1.76</v>
      </c>
      <c r="G31" s="16">
        <v>2.0699999999999998</v>
      </c>
      <c r="H31" s="16">
        <v>3.11</v>
      </c>
      <c r="I31" s="16">
        <v>2.4700000000000002</v>
      </c>
      <c r="J31" s="16">
        <v>3.7</v>
      </c>
      <c r="K31" s="16">
        <v>33.25</v>
      </c>
      <c r="L31" s="16">
        <v>49.88</v>
      </c>
      <c r="M31" s="16">
        <v>3.8</v>
      </c>
      <c r="N31" s="16">
        <v>5.7</v>
      </c>
    </row>
    <row r="32" spans="1:14" x14ac:dyDescent="0.25">
      <c r="A32" s="22" t="s">
        <v>505</v>
      </c>
      <c r="B32" s="15"/>
      <c r="C32" s="15" t="s">
        <v>506</v>
      </c>
      <c r="D32" s="15" t="s">
        <v>507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25">
      <c r="A33" s="22" t="s">
        <v>129</v>
      </c>
      <c r="B33" s="15"/>
      <c r="C33" s="15">
        <v>2</v>
      </c>
      <c r="D33" s="20">
        <v>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13"/>
      <c r="B34" s="13"/>
      <c r="C34" s="15"/>
      <c r="D34" s="15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29.25" x14ac:dyDescent="0.25">
      <c r="A35" s="32" t="s">
        <v>204</v>
      </c>
      <c r="B35" s="21">
        <v>73</v>
      </c>
      <c r="C35" s="20" t="s">
        <v>157</v>
      </c>
      <c r="D35" s="20" t="s">
        <v>342</v>
      </c>
      <c r="E35" s="16">
        <v>4.4800000000000004</v>
      </c>
      <c r="F35" s="16">
        <v>6.14</v>
      </c>
      <c r="G35" s="16">
        <v>5.09</v>
      </c>
      <c r="H35" s="16">
        <v>7.08</v>
      </c>
      <c r="I35" s="16">
        <v>6.82</v>
      </c>
      <c r="J35" s="16">
        <v>7.53</v>
      </c>
      <c r="K35" s="16">
        <v>109</v>
      </c>
      <c r="L35" s="16">
        <v>140.9</v>
      </c>
      <c r="M35" s="16">
        <v>21.86</v>
      </c>
      <c r="N35" s="16">
        <v>24.21</v>
      </c>
    </row>
    <row r="36" spans="1:14" x14ac:dyDescent="0.25">
      <c r="A36" s="13" t="s">
        <v>116</v>
      </c>
      <c r="B36" s="13"/>
      <c r="C36" s="15" t="s">
        <v>117</v>
      </c>
      <c r="D36" s="15" t="s">
        <v>343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120</v>
      </c>
      <c r="B37" s="13"/>
      <c r="C37" s="15" t="s">
        <v>390</v>
      </c>
      <c r="D37" s="15" t="s">
        <v>391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122</v>
      </c>
      <c r="B38" s="13"/>
      <c r="C38" s="15" t="s">
        <v>388</v>
      </c>
      <c r="D38" s="15" t="s">
        <v>389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123</v>
      </c>
      <c r="B39" s="13"/>
      <c r="C39" s="17" t="s">
        <v>159</v>
      </c>
      <c r="D39" s="17" t="s">
        <v>205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126</v>
      </c>
      <c r="B40" s="13"/>
      <c r="C40" s="17" t="s">
        <v>124</v>
      </c>
      <c r="D40" s="17" t="s">
        <v>182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128</v>
      </c>
      <c r="B41" s="13"/>
      <c r="C41" s="15">
        <v>2</v>
      </c>
      <c r="D41" s="15">
        <v>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106</v>
      </c>
      <c r="B42" s="13"/>
      <c r="C42" s="15">
        <v>1</v>
      </c>
      <c r="D42" s="15">
        <v>1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129</v>
      </c>
      <c r="B43" s="13"/>
      <c r="C43" s="15">
        <v>2</v>
      </c>
      <c r="D43" s="15">
        <v>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104</v>
      </c>
      <c r="B44" s="13"/>
      <c r="C44" s="15">
        <v>144</v>
      </c>
      <c r="D44" s="15">
        <v>160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468</v>
      </c>
      <c r="B45" s="13"/>
      <c r="C45" s="15">
        <v>7</v>
      </c>
      <c r="D45" s="15">
        <v>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5"/>
      <c r="D46" s="15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s="21" customFormat="1" ht="14.25" x14ac:dyDescent="0.2">
      <c r="A47" s="16" t="s">
        <v>358</v>
      </c>
      <c r="B47" s="16">
        <v>290</v>
      </c>
      <c r="C47" s="20">
        <v>160</v>
      </c>
      <c r="D47" s="20">
        <v>190</v>
      </c>
      <c r="E47" s="16">
        <v>15.36</v>
      </c>
      <c r="F47" s="16">
        <v>19.43</v>
      </c>
      <c r="G47" s="16">
        <v>8.58</v>
      </c>
      <c r="H47" s="16">
        <v>10.75</v>
      </c>
      <c r="I47" s="16">
        <v>20.100000000000001</v>
      </c>
      <c r="J47" s="16">
        <v>28.87</v>
      </c>
      <c r="K47" s="16">
        <v>257.60000000000002</v>
      </c>
      <c r="L47" s="16">
        <v>305.89999999999998</v>
      </c>
      <c r="M47" s="16">
        <v>23.92</v>
      </c>
      <c r="N47" s="16">
        <v>28.4</v>
      </c>
    </row>
    <row r="48" spans="1:14" s="38" customFormat="1" x14ac:dyDescent="0.25">
      <c r="A48" s="24" t="s">
        <v>212</v>
      </c>
      <c r="B48" s="25"/>
      <c r="C48" s="25" t="s">
        <v>298</v>
      </c>
      <c r="D48" s="25" t="s">
        <v>299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x14ac:dyDescent="0.25">
      <c r="A49" s="13" t="s">
        <v>135</v>
      </c>
      <c r="B49" s="13"/>
      <c r="C49" s="15" t="s">
        <v>300</v>
      </c>
      <c r="D49" s="15" t="s">
        <v>206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207</v>
      </c>
      <c r="B50" s="13"/>
      <c r="C50" s="17" t="s">
        <v>159</v>
      </c>
      <c r="D50" s="17" t="s">
        <v>125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208</v>
      </c>
      <c r="B51" s="13"/>
      <c r="C51" s="17" t="s">
        <v>121</v>
      </c>
      <c r="D51" s="15" t="s">
        <v>209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477</v>
      </c>
      <c r="B52" s="13"/>
      <c r="C52" s="15">
        <v>4</v>
      </c>
      <c r="D52" s="15">
        <v>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210</v>
      </c>
      <c r="B53" s="13"/>
      <c r="C53" s="15">
        <v>3</v>
      </c>
      <c r="D53" s="15">
        <v>4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156</v>
      </c>
      <c r="B54" s="13"/>
      <c r="C54" s="15">
        <v>76</v>
      </c>
      <c r="D54" s="15">
        <v>90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211</v>
      </c>
      <c r="B55" s="13"/>
      <c r="C55" s="15">
        <v>1</v>
      </c>
      <c r="D55" s="15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/>
      <c r="B56" s="13"/>
      <c r="C56" s="15"/>
      <c r="D56" s="15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6" t="s">
        <v>151</v>
      </c>
      <c r="B57" s="20"/>
      <c r="C57" s="20">
        <v>30</v>
      </c>
      <c r="D57" s="20">
        <v>50</v>
      </c>
      <c r="E57" s="16">
        <v>1.91</v>
      </c>
      <c r="F57" s="16">
        <v>3.19</v>
      </c>
      <c r="G57" s="16">
        <v>0.24</v>
      </c>
      <c r="H57" s="16">
        <v>0.4</v>
      </c>
      <c r="I57" s="16">
        <v>12.43</v>
      </c>
      <c r="J57" s="16">
        <v>20.71</v>
      </c>
      <c r="K57" s="16">
        <v>52.61</v>
      </c>
      <c r="L57" s="16">
        <v>87.68</v>
      </c>
      <c r="M57" s="16">
        <v>0</v>
      </c>
      <c r="N57" s="16">
        <v>0</v>
      </c>
    </row>
    <row r="58" spans="1:14" x14ac:dyDescent="0.25">
      <c r="A58" s="13"/>
      <c r="B58" s="13"/>
      <c r="C58" s="15"/>
      <c r="D58" s="15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s="21" customFormat="1" ht="14.25" x14ac:dyDescent="0.2">
      <c r="A59" s="16" t="s">
        <v>53</v>
      </c>
      <c r="B59" s="16">
        <v>390</v>
      </c>
      <c r="C59" s="20">
        <v>120</v>
      </c>
      <c r="D59" s="20">
        <v>150</v>
      </c>
      <c r="E59" s="16">
        <v>0.17</v>
      </c>
      <c r="F59" s="16">
        <v>0.21</v>
      </c>
      <c r="G59" s="16">
        <v>0.05</v>
      </c>
      <c r="H59" s="16">
        <v>0.06</v>
      </c>
      <c r="I59" s="16">
        <v>15.13</v>
      </c>
      <c r="J59" s="16">
        <v>18.920000000000002</v>
      </c>
      <c r="K59" s="16">
        <v>51.7</v>
      </c>
      <c r="L59" s="16">
        <v>64.62</v>
      </c>
      <c r="M59" s="16">
        <v>1.76</v>
      </c>
      <c r="N59" s="16">
        <v>2.21</v>
      </c>
    </row>
    <row r="60" spans="1:14" x14ac:dyDescent="0.25">
      <c r="A60" s="13" t="s">
        <v>153</v>
      </c>
      <c r="B60" s="13"/>
      <c r="C60" s="17" t="s">
        <v>214</v>
      </c>
      <c r="D60" s="17" t="s">
        <v>215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213</v>
      </c>
      <c r="B61" s="13"/>
      <c r="C61" s="17" t="s">
        <v>216</v>
      </c>
      <c r="D61" s="17" t="s">
        <v>217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133</v>
      </c>
      <c r="B62" s="13"/>
      <c r="C62" s="15">
        <v>7</v>
      </c>
      <c r="D62" s="15">
        <v>9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 t="s">
        <v>156</v>
      </c>
      <c r="B63" s="13"/>
      <c r="C63" s="15">
        <v>122</v>
      </c>
      <c r="D63" s="15">
        <v>152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/>
      <c r="B64" s="13"/>
      <c r="C64" s="15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5" t="s">
        <v>113</v>
      </c>
      <c r="B65" s="13"/>
      <c r="C65" s="15"/>
      <c r="D65" s="15"/>
      <c r="E65" s="13">
        <f t="shared" ref="E65:N65" si="2">E59+E57+E47+E35+E31</f>
        <v>23.089999999999996</v>
      </c>
      <c r="F65" s="13">
        <f t="shared" si="2"/>
        <v>30.73</v>
      </c>
      <c r="G65" s="13">
        <f t="shared" si="2"/>
        <v>16.029999999999998</v>
      </c>
      <c r="H65" s="13">
        <f t="shared" si="2"/>
        <v>21.4</v>
      </c>
      <c r="I65" s="13">
        <f t="shared" si="2"/>
        <v>56.95</v>
      </c>
      <c r="J65" s="13">
        <f t="shared" si="2"/>
        <v>79.73</v>
      </c>
      <c r="K65" s="13">
        <f t="shared" si="2"/>
        <v>504.16</v>
      </c>
      <c r="L65" s="13">
        <f t="shared" si="2"/>
        <v>648.98</v>
      </c>
      <c r="M65" s="13">
        <f t="shared" si="2"/>
        <v>51.34</v>
      </c>
      <c r="N65" s="13">
        <f t="shared" si="2"/>
        <v>60.52</v>
      </c>
    </row>
    <row r="66" spans="1:14" x14ac:dyDescent="0.25">
      <c r="A66" s="13"/>
      <c r="B66" s="13"/>
      <c r="C66" s="15"/>
      <c r="D66" s="15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4" t="s">
        <v>10</v>
      </c>
      <c r="B67" s="13"/>
      <c r="C67" s="15"/>
      <c r="D67" s="15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6" t="s">
        <v>161</v>
      </c>
      <c r="B68" s="16">
        <v>452</v>
      </c>
      <c r="C68" s="16">
        <v>60</v>
      </c>
      <c r="D68" s="16">
        <v>60</v>
      </c>
      <c r="E68" s="16">
        <v>4.8600000000000003</v>
      </c>
      <c r="F68" s="16">
        <v>4.8600000000000003</v>
      </c>
      <c r="G68" s="16">
        <v>5.3</v>
      </c>
      <c r="H68" s="16">
        <v>5.3</v>
      </c>
      <c r="I68" s="16">
        <v>36.799999999999997</v>
      </c>
      <c r="J68" s="16">
        <v>36.799999999999997</v>
      </c>
      <c r="K68" s="16">
        <v>188.32</v>
      </c>
      <c r="L68" s="16">
        <v>188.32</v>
      </c>
      <c r="M68" s="16">
        <v>0.15</v>
      </c>
      <c r="N68" s="16">
        <v>0.15</v>
      </c>
    </row>
    <row r="69" spans="1:14" x14ac:dyDescent="0.25">
      <c r="A69" s="13" t="s">
        <v>162</v>
      </c>
      <c r="B69" s="16">
        <v>436</v>
      </c>
      <c r="C69" s="13">
        <v>70</v>
      </c>
      <c r="D69" s="13">
        <v>70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3" t="s">
        <v>470</v>
      </c>
      <c r="B70" s="13"/>
      <c r="C70" s="13">
        <v>40</v>
      </c>
      <c r="D70" s="13">
        <v>40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3" t="s">
        <v>478</v>
      </c>
      <c r="B71" s="13"/>
      <c r="C71" s="13">
        <v>12</v>
      </c>
      <c r="D71" s="13">
        <v>12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104</v>
      </c>
      <c r="B72" s="13"/>
      <c r="C72" s="13">
        <v>7</v>
      </c>
      <c r="D72" s="13">
        <v>7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129</v>
      </c>
      <c r="B73" s="13"/>
      <c r="C73" s="13">
        <v>6</v>
      </c>
      <c r="D73" s="13">
        <v>6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106</v>
      </c>
      <c r="B74" s="13"/>
      <c r="C74" s="13">
        <v>1</v>
      </c>
      <c r="D74" s="13">
        <v>1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163</v>
      </c>
      <c r="B75" s="13"/>
      <c r="C75" s="13">
        <v>1</v>
      </c>
      <c r="D75" s="13">
        <v>1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105</v>
      </c>
      <c r="B76" s="13"/>
      <c r="C76" s="13">
        <v>6</v>
      </c>
      <c r="D76" s="13">
        <v>6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241</v>
      </c>
      <c r="B77" s="13"/>
      <c r="C77" s="13">
        <v>2</v>
      </c>
      <c r="D77" s="13">
        <v>2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470</v>
      </c>
      <c r="B79" s="13"/>
      <c r="C79" s="13">
        <v>2</v>
      </c>
      <c r="D79" s="13">
        <v>2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129</v>
      </c>
      <c r="B80" s="13"/>
      <c r="C80" s="13">
        <v>1</v>
      </c>
      <c r="D80" s="13">
        <v>1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/>
      <c r="B81" s="13"/>
      <c r="C81" s="15"/>
      <c r="D81" s="15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s="21" customFormat="1" ht="14.25" x14ac:dyDescent="0.2">
      <c r="A82" s="16" t="s">
        <v>393</v>
      </c>
      <c r="B82" s="16">
        <v>420</v>
      </c>
      <c r="C82" s="20">
        <v>150</v>
      </c>
      <c r="D82" s="20">
        <v>200</v>
      </c>
      <c r="E82" s="16">
        <v>3.9</v>
      </c>
      <c r="F82" s="16">
        <v>5.2</v>
      </c>
      <c r="G82" s="16">
        <v>3.37</v>
      </c>
      <c r="H82" s="16">
        <v>4.5</v>
      </c>
      <c r="I82" s="16">
        <v>5.67</v>
      </c>
      <c r="J82" s="16">
        <v>7.56</v>
      </c>
      <c r="K82" s="16">
        <v>65.900000000000006</v>
      </c>
      <c r="L82" s="16">
        <v>87.86</v>
      </c>
      <c r="M82" s="16">
        <v>0.4</v>
      </c>
      <c r="N82" s="16">
        <v>0.54</v>
      </c>
    </row>
    <row r="83" spans="1:14" x14ac:dyDescent="0.25">
      <c r="A83" s="13"/>
      <c r="B83" s="13"/>
      <c r="C83" s="15"/>
      <c r="D83" s="15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5" t="s">
        <v>113</v>
      </c>
      <c r="B84" s="13"/>
      <c r="C84" s="15"/>
      <c r="D84" s="15"/>
      <c r="E84" s="13">
        <f t="shared" ref="E84:N84" si="3">E82+E68</f>
        <v>8.76</v>
      </c>
      <c r="F84" s="13">
        <f t="shared" si="3"/>
        <v>10.06</v>
      </c>
      <c r="G84" s="13">
        <f t="shared" si="3"/>
        <v>8.67</v>
      </c>
      <c r="H84" s="13">
        <f t="shared" si="3"/>
        <v>9.8000000000000007</v>
      </c>
      <c r="I84" s="13">
        <f t="shared" si="3"/>
        <v>42.47</v>
      </c>
      <c r="J84" s="13">
        <f t="shared" si="3"/>
        <v>44.36</v>
      </c>
      <c r="K84" s="13">
        <f t="shared" si="3"/>
        <v>254.22</v>
      </c>
      <c r="L84" s="13">
        <f t="shared" si="3"/>
        <v>276.18</v>
      </c>
      <c r="M84" s="13">
        <f t="shared" si="3"/>
        <v>0.55000000000000004</v>
      </c>
      <c r="N84" s="13">
        <f t="shared" si="3"/>
        <v>0.69000000000000006</v>
      </c>
    </row>
    <row r="85" spans="1:14" x14ac:dyDescent="0.25">
      <c r="A85" s="13"/>
      <c r="B85" s="13"/>
      <c r="C85" s="15"/>
      <c r="D85" s="15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21" customFormat="1" ht="14.25" x14ac:dyDescent="0.2">
      <c r="A86" s="23" t="s">
        <v>165</v>
      </c>
      <c r="B86" s="16"/>
      <c r="C86" s="20"/>
      <c r="D86" s="20"/>
      <c r="E86" s="16">
        <f t="shared" ref="E86:N86" si="4">E84+E65+E28+E24</f>
        <v>41.929999999999993</v>
      </c>
      <c r="F86" s="16">
        <f t="shared" si="4"/>
        <v>53.33</v>
      </c>
      <c r="G86" s="16">
        <f t="shared" si="4"/>
        <v>38.65</v>
      </c>
      <c r="H86" s="16">
        <f t="shared" si="4"/>
        <v>48.46</v>
      </c>
      <c r="I86" s="16">
        <f t="shared" si="4"/>
        <v>160.51</v>
      </c>
      <c r="J86" s="16">
        <f t="shared" si="4"/>
        <v>202.16000000000003</v>
      </c>
      <c r="K86" s="16">
        <f t="shared" si="4"/>
        <v>1154.0100000000002</v>
      </c>
      <c r="L86" s="16">
        <f t="shared" si="4"/>
        <v>1422.35</v>
      </c>
      <c r="M86" s="16">
        <f t="shared" si="4"/>
        <v>57.93</v>
      </c>
      <c r="N86" s="16">
        <f t="shared" si="4"/>
        <v>67.95</v>
      </c>
    </row>
    <row r="87" spans="1:14" x14ac:dyDescent="0.25">
      <c r="A87" s="13"/>
      <c r="B87" s="13"/>
      <c r="C87" s="15"/>
      <c r="D87" s="15"/>
      <c r="E87" s="13"/>
      <c r="F87" s="13"/>
      <c r="G87" s="13"/>
      <c r="H87" s="13"/>
      <c r="I87" s="13"/>
      <c r="J87" s="13"/>
      <c r="K87" s="13"/>
      <c r="L87" s="13"/>
      <c r="M87" s="13"/>
      <c r="N87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6"/>
  <sheetViews>
    <sheetView zoomScale="82" zoomScaleNormal="82" workbookViewId="0">
      <selection activeCell="B4" sqref="B4"/>
    </sheetView>
  </sheetViews>
  <sheetFormatPr defaultRowHeight="15" customHeight="1" x14ac:dyDescent="0.25"/>
  <cols>
    <col min="1" max="1" width="45.5703125" style="85" customWidth="1"/>
    <col min="2" max="2" width="42.42578125" style="85" customWidth="1"/>
    <col min="3" max="3" width="42.7109375" style="85" customWidth="1"/>
    <col min="4" max="4" width="43.7109375" style="85" customWidth="1"/>
    <col min="5" max="5" width="42.28515625" style="85" customWidth="1"/>
    <col min="6" max="6" width="42" style="85" customWidth="1"/>
    <col min="7" max="16384" width="9.140625" style="85"/>
  </cols>
  <sheetData>
    <row r="2" spans="1:7" s="79" customFormat="1" ht="15" customHeight="1" x14ac:dyDescent="0.25">
      <c r="A2" s="78" t="s">
        <v>20</v>
      </c>
      <c r="B2" s="78" t="s">
        <v>21</v>
      </c>
      <c r="C2" s="78" t="s">
        <v>22</v>
      </c>
      <c r="D2" s="78" t="s">
        <v>23</v>
      </c>
      <c r="E2" s="78" t="s">
        <v>24</v>
      </c>
      <c r="F2" s="78" t="s">
        <v>405</v>
      </c>
    </row>
    <row r="3" spans="1:7" s="81" customFormat="1" ht="15" customHeight="1" x14ac:dyDescent="0.25">
      <c r="A3" s="80" t="s">
        <v>0</v>
      </c>
      <c r="B3" s="80" t="s">
        <v>0</v>
      </c>
      <c r="C3" s="80" t="s">
        <v>0</v>
      </c>
      <c r="D3" s="80" t="s">
        <v>0</v>
      </c>
      <c r="E3" s="80" t="s">
        <v>0</v>
      </c>
      <c r="F3" s="80" t="s">
        <v>0</v>
      </c>
    </row>
    <row r="4" spans="1:7" s="83" customFormat="1" ht="30" customHeight="1" x14ac:dyDescent="0.25">
      <c r="A4" s="82" t="s">
        <v>30</v>
      </c>
      <c r="B4" s="82" t="s">
        <v>1</v>
      </c>
      <c r="C4" s="82" t="s">
        <v>2</v>
      </c>
      <c r="D4" s="82" t="s">
        <v>3</v>
      </c>
      <c r="E4" s="82" t="s">
        <v>32</v>
      </c>
      <c r="F4" s="82" t="s">
        <v>412</v>
      </c>
    </row>
    <row r="5" spans="1:7" ht="15" customHeight="1" x14ac:dyDescent="0.25">
      <c r="A5" s="84" t="s">
        <v>12</v>
      </c>
      <c r="B5" s="84" t="s">
        <v>29</v>
      </c>
      <c r="C5" s="84" t="s">
        <v>5</v>
      </c>
      <c r="D5" s="84" t="s">
        <v>12</v>
      </c>
      <c r="E5" s="84" t="s">
        <v>29</v>
      </c>
      <c r="F5" s="84" t="s">
        <v>5</v>
      </c>
    </row>
    <row r="6" spans="1:7" ht="15" customHeight="1" x14ac:dyDescent="0.25">
      <c r="A6" s="84" t="s">
        <v>25</v>
      </c>
      <c r="B6" s="84" t="s">
        <v>57</v>
      </c>
      <c r="C6" s="84" t="s">
        <v>26</v>
      </c>
      <c r="D6" s="84" t="s">
        <v>25</v>
      </c>
      <c r="E6" s="84" t="s">
        <v>57</v>
      </c>
      <c r="F6" s="84" t="s">
        <v>413</v>
      </c>
    </row>
    <row r="7" spans="1:7" ht="15" customHeight="1" x14ac:dyDescent="0.25">
      <c r="A7" s="84"/>
      <c r="B7" s="84"/>
      <c r="C7" s="84"/>
      <c r="D7" s="84"/>
      <c r="E7" s="84"/>
      <c r="F7" s="84" t="s">
        <v>6</v>
      </c>
    </row>
    <row r="8" spans="1:7" s="81" customFormat="1" ht="15" customHeight="1" x14ac:dyDescent="0.25">
      <c r="A8" s="80" t="s">
        <v>7</v>
      </c>
      <c r="B8" s="80" t="s">
        <v>7</v>
      </c>
      <c r="C8" s="80" t="s">
        <v>7</v>
      </c>
      <c r="D8" s="80" t="s">
        <v>7</v>
      </c>
      <c r="E8" s="80" t="s">
        <v>7</v>
      </c>
      <c r="F8" s="80" t="s">
        <v>7</v>
      </c>
    </row>
    <row r="9" spans="1:7" ht="15" customHeight="1" x14ac:dyDescent="0.25">
      <c r="A9" s="84" t="s">
        <v>368</v>
      </c>
      <c r="B9" s="84" t="s">
        <v>367</v>
      </c>
      <c r="C9" s="84" t="s">
        <v>367</v>
      </c>
      <c r="D9" s="84" t="s">
        <v>368</v>
      </c>
      <c r="E9" s="84" t="s">
        <v>368</v>
      </c>
      <c r="F9" s="84" t="s">
        <v>368</v>
      </c>
      <c r="G9" s="86" t="s">
        <v>397</v>
      </c>
    </row>
    <row r="10" spans="1:7" ht="15" customHeight="1" x14ac:dyDescent="0.25">
      <c r="A10" s="84" t="s">
        <v>366</v>
      </c>
      <c r="B10" s="84" t="s">
        <v>366</v>
      </c>
      <c r="C10" s="84"/>
      <c r="D10" s="84" t="s">
        <v>366</v>
      </c>
      <c r="E10" s="84" t="s">
        <v>366</v>
      </c>
      <c r="F10" s="84" t="s">
        <v>366</v>
      </c>
    </row>
    <row r="11" spans="1:7" s="81" customFormat="1" ht="15" customHeight="1" x14ac:dyDescent="0.25">
      <c r="A11" s="80" t="s">
        <v>8</v>
      </c>
      <c r="B11" s="80" t="s">
        <v>8</v>
      </c>
      <c r="C11" s="80" t="s">
        <v>8</v>
      </c>
      <c r="D11" s="80" t="s">
        <v>8</v>
      </c>
      <c r="E11" s="80" t="s">
        <v>8</v>
      </c>
      <c r="F11" s="80" t="s">
        <v>8</v>
      </c>
    </row>
    <row r="12" spans="1:7" ht="30" customHeight="1" x14ac:dyDescent="0.25">
      <c r="A12" s="82" t="s">
        <v>449</v>
      </c>
      <c r="B12" s="82" t="s">
        <v>450</v>
      </c>
      <c r="C12" s="87" t="s">
        <v>451</v>
      </c>
      <c r="D12" s="84" t="s">
        <v>59</v>
      </c>
      <c r="E12" s="82" t="s">
        <v>497</v>
      </c>
      <c r="F12" s="84" t="s">
        <v>452</v>
      </c>
    </row>
    <row r="13" spans="1:7" s="83" customFormat="1" ht="30" customHeight="1" x14ac:dyDescent="0.25">
      <c r="A13" s="82" t="s">
        <v>9</v>
      </c>
      <c r="B13" s="82" t="s">
        <v>40</v>
      </c>
      <c r="C13" s="82" t="s">
        <v>33</v>
      </c>
      <c r="D13" s="82" t="s">
        <v>39</v>
      </c>
      <c r="E13" s="82" t="s">
        <v>31</v>
      </c>
      <c r="F13" s="82" t="s">
        <v>419</v>
      </c>
    </row>
    <row r="14" spans="1:7" s="83" customFormat="1" ht="15" customHeight="1" x14ac:dyDescent="0.25">
      <c r="A14" s="82" t="s">
        <v>36</v>
      </c>
      <c r="B14" s="82" t="s">
        <v>38</v>
      </c>
      <c r="C14" s="82" t="s">
        <v>58</v>
      </c>
      <c r="D14" s="82" t="s">
        <v>43</v>
      </c>
      <c r="E14" s="82" t="s">
        <v>42</v>
      </c>
      <c r="F14" s="82" t="s">
        <v>414</v>
      </c>
    </row>
    <row r="15" spans="1:7" ht="15" customHeight="1" x14ac:dyDescent="0.25">
      <c r="A15" s="84" t="s">
        <v>37</v>
      </c>
      <c r="B15" s="84" t="s">
        <v>41</v>
      </c>
      <c r="C15" s="84"/>
      <c r="D15" s="84"/>
      <c r="E15" s="84" t="s">
        <v>56</v>
      </c>
      <c r="F15" s="84" t="s">
        <v>415</v>
      </c>
    </row>
    <row r="16" spans="1:7" ht="15" customHeight="1" x14ac:dyDescent="0.25">
      <c r="A16" s="84" t="s">
        <v>51</v>
      </c>
      <c r="B16" s="84" t="s">
        <v>51</v>
      </c>
      <c r="C16" s="84" t="s">
        <v>51</v>
      </c>
      <c r="D16" s="84" t="s">
        <v>51</v>
      </c>
      <c r="E16" s="84" t="s">
        <v>51</v>
      </c>
      <c r="F16" s="84" t="s">
        <v>416</v>
      </c>
    </row>
    <row r="17" spans="1:6" ht="15" customHeight="1" x14ac:dyDescent="0.25">
      <c r="A17" s="84" t="s">
        <v>28</v>
      </c>
      <c r="B17" s="84" t="s">
        <v>191</v>
      </c>
      <c r="C17" s="84" t="s">
        <v>53</v>
      </c>
      <c r="D17" s="84" t="s">
        <v>28</v>
      </c>
      <c r="E17" s="84" t="s">
        <v>191</v>
      </c>
      <c r="F17" s="84" t="s">
        <v>51</v>
      </c>
    </row>
    <row r="18" spans="1:6" ht="15" customHeight="1" x14ac:dyDescent="0.25">
      <c r="A18" s="84"/>
      <c r="B18" s="84"/>
      <c r="C18" s="84"/>
      <c r="D18" s="84"/>
      <c r="E18" s="84"/>
      <c r="F18" s="84"/>
    </row>
    <row r="19" spans="1:6" s="81" customFormat="1" ht="15" customHeight="1" x14ac:dyDescent="0.25">
      <c r="A19" s="80" t="s">
        <v>10</v>
      </c>
      <c r="B19" s="80" t="s">
        <v>10</v>
      </c>
      <c r="C19" s="80" t="s">
        <v>10</v>
      </c>
      <c r="D19" s="80" t="s">
        <v>10</v>
      </c>
      <c r="E19" s="80" t="s">
        <v>10</v>
      </c>
      <c r="F19" s="80" t="s">
        <v>10</v>
      </c>
    </row>
    <row r="20" spans="1:6" ht="15" customHeight="1" x14ac:dyDescent="0.25">
      <c r="A20" s="84" t="s">
        <v>11</v>
      </c>
      <c r="B20" s="84" t="s">
        <v>368</v>
      </c>
      <c r="C20" s="84" t="s">
        <v>161</v>
      </c>
      <c r="D20" s="84" t="s">
        <v>55</v>
      </c>
      <c r="E20" s="84" t="s">
        <v>19</v>
      </c>
      <c r="F20" s="84" t="s">
        <v>394</v>
      </c>
    </row>
    <row r="21" spans="1:6" ht="15" customHeight="1" x14ac:dyDescent="0.25">
      <c r="A21" s="84" t="s">
        <v>4</v>
      </c>
      <c r="B21" s="84" t="s">
        <v>13</v>
      </c>
      <c r="C21" s="84" t="s">
        <v>368</v>
      </c>
      <c r="D21" s="84" t="s">
        <v>54</v>
      </c>
      <c r="E21" s="84" t="s">
        <v>4</v>
      </c>
      <c r="F21" s="84" t="s">
        <v>13</v>
      </c>
    </row>
    <row r="22" spans="1:6" ht="15" customHeight="1" x14ac:dyDescent="0.25">
      <c r="A22" s="88"/>
      <c r="B22" s="88"/>
      <c r="C22" s="88"/>
      <c r="D22" s="88"/>
      <c r="E22" s="88"/>
    </row>
    <row r="23" spans="1:6" ht="15" customHeight="1" x14ac:dyDescent="0.25">
      <c r="A23" s="88"/>
      <c r="B23" s="88"/>
      <c r="C23" s="88"/>
      <c r="D23" s="88"/>
      <c r="E23" s="88"/>
    </row>
    <row r="24" spans="1:6" ht="15" customHeight="1" x14ac:dyDescent="0.25">
      <c r="A24" s="88"/>
      <c r="B24" s="88"/>
      <c r="C24" s="88"/>
      <c r="D24" s="88"/>
      <c r="E24" s="88"/>
    </row>
    <row r="25" spans="1:6" s="79" customFormat="1" ht="15" customHeight="1" x14ac:dyDescent="0.25">
      <c r="A25" s="78" t="s">
        <v>406</v>
      </c>
      <c r="B25" s="78" t="s">
        <v>407</v>
      </c>
      <c r="C25" s="78" t="s">
        <v>408</v>
      </c>
      <c r="D25" s="78" t="s">
        <v>409</v>
      </c>
      <c r="E25" s="89" t="s">
        <v>410</v>
      </c>
      <c r="F25" s="78" t="s">
        <v>411</v>
      </c>
    </row>
    <row r="26" spans="1:6" s="81" customFormat="1" ht="15" customHeight="1" x14ac:dyDescent="0.25">
      <c r="A26" s="80" t="s">
        <v>0</v>
      </c>
      <c r="B26" s="80" t="s">
        <v>0</v>
      </c>
      <c r="C26" s="80" t="s">
        <v>0</v>
      </c>
      <c r="D26" s="80" t="s">
        <v>0</v>
      </c>
      <c r="E26" s="90" t="s">
        <v>0</v>
      </c>
      <c r="F26" s="80" t="s">
        <v>0</v>
      </c>
    </row>
    <row r="27" spans="1:6" s="83" customFormat="1" ht="31.5" customHeight="1" x14ac:dyDescent="0.25">
      <c r="A27" s="82" t="s">
        <v>15</v>
      </c>
      <c r="B27" s="82" t="s">
        <v>1</v>
      </c>
      <c r="C27" s="82" t="s">
        <v>17</v>
      </c>
      <c r="D27" s="82" t="s">
        <v>16</v>
      </c>
      <c r="E27" s="91" t="s">
        <v>34</v>
      </c>
      <c r="F27" s="82" t="s">
        <v>1</v>
      </c>
    </row>
    <row r="28" spans="1:6" ht="15" customHeight="1" x14ac:dyDescent="0.25">
      <c r="A28" s="84" t="s">
        <v>27</v>
      </c>
      <c r="B28" s="84" t="s">
        <v>279</v>
      </c>
      <c r="C28" s="84" t="s">
        <v>14</v>
      </c>
      <c r="D28" s="84" t="s">
        <v>26</v>
      </c>
      <c r="E28" s="92" t="s">
        <v>12</v>
      </c>
      <c r="F28" s="84" t="s">
        <v>14</v>
      </c>
    </row>
    <row r="29" spans="1:6" ht="15" customHeight="1" x14ac:dyDescent="0.25">
      <c r="A29" s="84" t="s">
        <v>5</v>
      </c>
      <c r="B29" s="84" t="s">
        <v>12</v>
      </c>
      <c r="C29" s="84" t="s">
        <v>57</v>
      </c>
      <c r="D29" s="84" t="s">
        <v>5</v>
      </c>
      <c r="E29" s="92" t="s">
        <v>279</v>
      </c>
      <c r="F29" s="84" t="s">
        <v>57</v>
      </c>
    </row>
    <row r="30" spans="1:6" ht="15" customHeight="1" x14ac:dyDescent="0.25">
      <c r="B30" s="84" t="s">
        <v>6</v>
      </c>
      <c r="C30" s="84"/>
      <c r="E30" s="92"/>
      <c r="F30" s="84"/>
    </row>
    <row r="31" spans="1:6" ht="15" customHeight="1" x14ac:dyDescent="0.25">
      <c r="A31" s="84"/>
      <c r="B31" s="84"/>
      <c r="C31" s="84"/>
      <c r="D31" s="84"/>
      <c r="E31" s="92"/>
      <c r="F31" s="84"/>
    </row>
    <row r="32" spans="1:6" s="81" customFormat="1" ht="15" customHeight="1" x14ac:dyDescent="0.25">
      <c r="A32" s="80" t="s">
        <v>7</v>
      </c>
      <c r="B32" s="80" t="s">
        <v>7</v>
      </c>
      <c r="C32" s="80" t="s">
        <v>7</v>
      </c>
      <c r="D32" s="80" t="s">
        <v>7</v>
      </c>
      <c r="E32" s="90" t="s">
        <v>7</v>
      </c>
      <c r="F32" s="80" t="s">
        <v>7</v>
      </c>
    </row>
    <row r="33" spans="1:6" ht="15" customHeight="1" x14ac:dyDescent="0.25">
      <c r="A33" s="84" t="s">
        <v>367</v>
      </c>
      <c r="B33" s="84" t="s">
        <v>50</v>
      </c>
      <c r="C33" s="84" t="s">
        <v>367</v>
      </c>
      <c r="D33" s="84" t="s">
        <v>368</v>
      </c>
      <c r="E33" s="92" t="s">
        <v>178</v>
      </c>
      <c r="F33" s="84" t="s">
        <v>178</v>
      </c>
    </row>
    <row r="34" spans="1:6" ht="15" customHeight="1" x14ac:dyDescent="0.25">
      <c r="A34" s="84" t="s">
        <v>366</v>
      </c>
      <c r="B34" s="84"/>
      <c r="C34" s="84" t="s">
        <v>366</v>
      </c>
      <c r="D34" s="84" t="s">
        <v>366</v>
      </c>
      <c r="E34" s="92" t="s">
        <v>366</v>
      </c>
      <c r="F34" s="84" t="s">
        <v>366</v>
      </c>
    </row>
    <row r="35" spans="1:6" s="81" customFormat="1" ht="15" customHeight="1" x14ac:dyDescent="0.25">
      <c r="A35" s="80" t="s">
        <v>8</v>
      </c>
      <c r="B35" s="80" t="s">
        <v>8</v>
      </c>
      <c r="C35" s="80" t="s">
        <v>8</v>
      </c>
      <c r="D35" s="80" t="s">
        <v>8</v>
      </c>
      <c r="E35" s="90" t="s">
        <v>8</v>
      </c>
      <c r="F35" s="80" t="s">
        <v>8</v>
      </c>
    </row>
    <row r="36" spans="1:6" ht="30" customHeight="1" x14ac:dyDescent="0.25">
      <c r="A36" s="82" t="s">
        <v>453</v>
      </c>
      <c r="B36" s="82" t="s">
        <v>454</v>
      </c>
      <c r="C36" s="84" t="s">
        <v>59</v>
      </c>
      <c r="D36" s="84" t="s">
        <v>449</v>
      </c>
      <c r="E36" s="91" t="s">
        <v>455</v>
      </c>
      <c r="F36" s="84" t="s">
        <v>417</v>
      </c>
    </row>
    <row r="37" spans="1:6" s="83" customFormat="1" ht="30" customHeight="1" x14ac:dyDescent="0.25">
      <c r="A37" s="82" t="s">
        <v>9</v>
      </c>
      <c r="B37" s="82" t="s">
        <v>35</v>
      </c>
      <c r="C37" s="82" t="s">
        <v>420</v>
      </c>
      <c r="D37" s="83" t="s">
        <v>33</v>
      </c>
      <c r="E37" s="91" t="s">
        <v>31</v>
      </c>
      <c r="F37" s="82" t="s">
        <v>418</v>
      </c>
    </row>
    <row r="38" spans="1:6" ht="15" customHeight="1" x14ac:dyDescent="0.25">
      <c r="A38" s="84" t="s">
        <v>47</v>
      </c>
      <c r="B38" s="86" t="s">
        <v>45</v>
      </c>
      <c r="C38" s="84" t="s">
        <v>44</v>
      </c>
      <c r="D38" s="84" t="s">
        <v>48</v>
      </c>
      <c r="E38" s="92" t="s">
        <v>60</v>
      </c>
      <c r="F38" s="84" t="s">
        <v>358</v>
      </c>
    </row>
    <row r="39" spans="1:6" ht="15" customHeight="1" x14ac:dyDescent="0.25">
      <c r="A39" s="84" t="s">
        <v>51</v>
      </c>
      <c r="B39" s="84" t="s">
        <v>46</v>
      </c>
      <c r="C39" s="84" t="s">
        <v>51</v>
      </c>
      <c r="D39" s="84" t="s">
        <v>49</v>
      </c>
      <c r="E39" s="92" t="s">
        <v>51</v>
      </c>
      <c r="F39" s="84" t="s">
        <v>51</v>
      </c>
    </row>
    <row r="40" spans="1:6" ht="15" customHeight="1" x14ac:dyDescent="0.25">
      <c r="A40" s="84" t="s">
        <v>53</v>
      </c>
      <c r="B40" s="84" t="s">
        <v>51</v>
      </c>
      <c r="C40" s="84" t="s">
        <v>191</v>
      </c>
      <c r="D40" s="84" t="s">
        <v>51</v>
      </c>
      <c r="E40" s="92" t="s">
        <v>52</v>
      </c>
      <c r="F40" s="84" t="s">
        <v>191</v>
      </c>
    </row>
    <row r="41" spans="1:6" ht="15" customHeight="1" x14ac:dyDescent="0.25">
      <c r="B41" s="84" t="s">
        <v>52</v>
      </c>
      <c r="D41" s="84" t="s">
        <v>53</v>
      </c>
      <c r="F41" s="84"/>
    </row>
    <row r="42" spans="1:6" ht="15" customHeight="1" x14ac:dyDescent="0.25">
      <c r="A42" s="84"/>
      <c r="B42" s="84"/>
      <c r="C42" s="84"/>
      <c r="D42" s="84"/>
      <c r="E42" s="92"/>
      <c r="F42" s="84"/>
    </row>
    <row r="43" spans="1:6" s="81" customFormat="1" ht="15" customHeight="1" x14ac:dyDescent="0.25">
      <c r="A43" s="80" t="s">
        <v>10</v>
      </c>
      <c r="B43" s="80" t="s">
        <v>10</v>
      </c>
      <c r="C43" s="80" t="s">
        <v>10</v>
      </c>
      <c r="D43" s="80" t="s">
        <v>10</v>
      </c>
      <c r="E43" s="90" t="s">
        <v>10</v>
      </c>
      <c r="F43" s="80" t="s">
        <v>10</v>
      </c>
    </row>
    <row r="44" spans="1:6" ht="15" customHeight="1" x14ac:dyDescent="0.25">
      <c r="A44" s="84" t="s">
        <v>18</v>
      </c>
      <c r="B44" s="84" t="s">
        <v>368</v>
      </c>
      <c r="C44" s="84" t="s">
        <v>161</v>
      </c>
      <c r="D44" s="84" t="s">
        <v>55</v>
      </c>
      <c r="E44" s="92" t="s">
        <v>13</v>
      </c>
      <c r="F44" s="84" t="s">
        <v>394</v>
      </c>
    </row>
    <row r="45" spans="1:6" ht="15" customHeight="1" x14ac:dyDescent="0.25">
      <c r="A45" s="84" t="s">
        <v>368</v>
      </c>
      <c r="B45" s="84" t="s">
        <v>13</v>
      </c>
      <c r="C45" s="86" t="s">
        <v>368</v>
      </c>
      <c r="D45" s="84" t="s">
        <v>54</v>
      </c>
      <c r="E45" s="92" t="s">
        <v>368</v>
      </c>
      <c r="F45" s="84" t="s">
        <v>13</v>
      </c>
    </row>
    <row r="46" spans="1:6" ht="15" customHeight="1" x14ac:dyDescent="0.25">
      <c r="A46" s="84"/>
      <c r="B46" s="84"/>
      <c r="C46" s="84"/>
      <c r="D46" s="84"/>
      <c r="E46" s="92"/>
      <c r="F46" s="84"/>
    </row>
  </sheetData>
  <pageMargins left="0.7" right="0.7" top="0.75" bottom="0.75" header="0.3" footer="0.3"/>
  <pageSetup paperSize="9" scale="4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workbookViewId="0">
      <selection activeCell="H47" sqref="H47"/>
    </sheetView>
  </sheetViews>
  <sheetFormatPr defaultRowHeight="15" x14ac:dyDescent="0.25"/>
  <cols>
    <col min="1" max="1" width="40.7109375" style="11" customWidth="1"/>
    <col min="2" max="16384" width="9.140625" style="11"/>
  </cols>
  <sheetData>
    <row r="1" spans="1:14" x14ac:dyDescent="0.25">
      <c r="B1" s="11" t="s">
        <v>238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32</v>
      </c>
      <c r="B6" s="16">
        <v>229</v>
      </c>
      <c r="C6" s="20" t="s">
        <v>239</v>
      </c>
      <c r="D6" s="20" t="s">
        <v>240</v>
      </c>
      <c r="E6" s="16">
        <v>6.15</v>
      </c>
      <c r="F6" s="16">
        <v>7.68</v>
      </c>
      <c r="G6" s="16">
        <v>7.6</v>
      </c>
      <c r="H6" s="16">
        <v>9.5</v>
      </c>
      <c r="I6" s="16">
        <v>15.42</v>
      </c>
      <c r="J6" s="16">
        <v>19.27</v>
      </c>
      <c r="K6" s="16">
        <v>146.69999999999999</v>
      </c>
      <c r="L6" s="16">
        <v>184.5</v>
      </c>
      <c r="M6" s="16">
        <v>0.88</v>
      </c>
      <c r="N6" s="16">
        <v>1.1000000000000001</v>
      </c>
    </row>
    <row r="7" spans="1:14" x14ac:dyDescent="0.25">
      <c r="A7" s="13" t="s">
        <v>241</v>
      </c>
      <c r="B7" s="13"/>
      <c r="C7" s="13">
        <v>65</v>
      </c>
      <c r="D7" s="13">
        <v>80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480</v>
      </c>
      <c r="B8" s="13"/>
      <c r="C8" s="13">
        <v>68</v>
      </c>
      <c r="D8" s="13">
        <v>85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465</v>
      </c>
      <c r="B9" s="13"/>
      <c r="C9" s="13">
        <v>6</v>
      </c>
      <c r="D9" s="13">
        <v>8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106</v>
      </c>
      <c r="B10" s="13"/>
      <c r="C10" s="13">
        <v>1</v>
      </c>
      <c r="D10" s="13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6" t="s">
        <v>14</v>
      </c>
      <c r="B12" s="20">
        <v>414</v>
      </c>
      <c r="C12" s="20">
        <v>180</v>
      </c>
      <c r="D12" s="20">
        <v>200</v>
      </c>
      <c r="E12" s="16">
        <v>2.52</v>
      </c>
      <c r="F12" s="16">
        <v>2.8</v>
      </c>
      <c r="G12" s="16">
        <v>2.59</v>
      </c>
      <c r="H12" s="16">
        <v>2.87</v>
      </c>
      <c r="I12" s="16">
        <v>13.68</v>
      </c>
      <c r="J12" s="16">
        <v>15.2</v>
      </c>
      <c r="K12" s="16">
        <v>87.14</v>
      </c>
      <c r="L12" s="16">
        <v>96.82</v>
      </c>
      <c r="M12" s="16">
        <v>1.17</v>
      </c>
      <c r="N12" s="16">
        <v>1.75</v>
      </c>
    </row>
    <row r="13" spans="1:14" x14ac:dyDescent="0.25">
      <c r="A13" s="13" t="s">
        <v>172</v>
      </c>
      <c r="B13" s="15"/>
      <c r="C13" s="15">
        <v>2</v>
      </c>
      <c r="D13" s="15">
        <v>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105</v>
      </c>
      <c r="B14" s="15"/>
      <c r="C14" s="15">
        <v>11</v>
      </c>
      <c r="D14" s="15">
        <v>12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466</v>
      </c>
      <c r="B15" s="15"/>
      <c r="C15" s="15">
        <v>90</v>
      </c>
      <c r="D15" s="15">
        <v>100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104</v>
      </c>
      <c r="B16" s="15"/>
      <c r="C16" s="15">
        <v>108</v>
      </c>
      <c r="D16" s="15">
        <v>120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175</v>
      </c>
      <c r="B18" s="20">
        <v>3</v>
      </c>
      <c r="C18" s="31" t="s">
        <v>176</v>
      </c>
      <c r="D18" s="31" t="s">
        <v>177</v>
      </c>
      <c r="E18" s="16">
        <v>5.8</v>
      </c>
      <c r="F18" s="16">
        <v>7.89</v>
      </c>
      <c r="G18" s="16">
        <v>6.67</v>
      </c>
      <c r="H18" s="16">
        <v>8.1</v>
      </c>
      <c r="I18" s="16">
        <v>19.649999999999999</v>
      </c>
      <c r="J18" s="16">
        <v>24.64</v>
      </c>
      <c r="K18" s="16">
        <v>143.62</v>
      </c>
      <c r="L18" s="16">
        <v>182.71</v>
      </c>
      <c r="M18" s="16">
        <v>0.02</v>
      </c>
      <c r="N18" s="16">
        <v>0.04</v>
      </c>
    </row>
    <row r="19" spans="1:14" x14ac:dyDescent="0.25">
      <c r="A19" s="13" t="s">
        <v>111</v>
      </c>
      <c r="B19" s="15"/>
      <c r="C19" s="15">
        <v>40</v>
      </c>
      <c r="D19" s="15">
        <v>50</v>
      </c>
      <c r="E19" s="13">
        <v>8</v>
      </c>
      <c r="F19" s="13">
        <v>7.89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465</v>
      </c>
      <c r="B20" s="15"/>
      <c r="C20" s="15">
        <v>5</v>
      </c>
      <c r="D20" s="15">
        <v>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473</v>
      </c>
      <c r="B21" s="15"/>
      <c r="C21" s="17" t="s">
        <v>174</v>
      </c>
      <c r="D21" s="15">
        <v>15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5" t="s">
        <v>113</v>
      </c>
      <c r="B22" s="13"/>
      <c r="C22" s="13"/>
      <c r="D22" s="13"/>
      <c r="E22" s="13">
        <f>E18+E12+E6</f>
        <v>14.47</v>
      </c>
      <c r="F22" s="13">
        <f t="shared" ref="F22:N22" si="0">F18+F12+F6</f>
        <v>18.369999999999997</v>
      </c>
      <c r="G22" s="13">
        <f t="shared" si="0"/>
        <v>16.86</v>
      </c>
      <c r="H22" s="13">
        <f t="shared" si="0"/>
        <v>20.47</v>
      </c>
      <c r="I22" s="13">
        <f t="shared" si="0"/>
        <v>48.75</v>
      </c>
      <c r="J22" s="13">
        <f t="shared" si="0"/>
        <v>59.11</v>
      </c>
      <c r="K22" s="13">
        <f t="shared" si="0"/>
        <v>377.46</v>
      </c>
      <c r="L22" s="13">
        <f t="shared" si="0"/>
        <v>464.03</v>
      </c>
      <c r="M22" s="13">
        <f t="shared" si="0"/>
        <v>2.0699999999999998</v>
      </c>
      <c r="N22" s="13">
        <f t="shared" si="0"/>
        <v>2.89</v>
      </c>
    </row>
    <row r="23" spans="1:14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4" t="s">
        <v>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6" t="s">
        <v>393</v>
      </c>
      <c r="B25" s="16">
        <v>420</v>
      </c>
      <c r="C25" s="16">
        <v>120</v>
      </c>
      <c r="D25" s="16">
        <v>150</v>
      </c>
      <c r="E25" s="16">
        <v>3.12</v>
      </c>
      <c r="F25" s="16">
        <v>3.9</v>
      </c>
      <c r="G25" s="16">
        <v>3</v>
      </c>
      <c r="H25" s="16">
        <v>3.75</v>
      </c>
      <c r="I25" s="16">
        <v>4.8</v>
      </c>
      <c r="J25" s="16">
        <v>6</v>
      </c>
      <c r="K25" s="16">
        <v>52.92</v>
      </c>
      <c r="L25" s="16">
        <v>66.150000000000006</v>
      </c>
      <c r="M25" s="16">
        <v>0</v>
      </c>
      <c r="N25" s="16">
        <v>0</v>
      </c>
    </row>
    <row r="26" spans="1:14" x14ac:dyDescent="0.25">
      <c r="A26" s="16" t="s">
        <v>366</v>
      </c>
      <c r="B26" s="16"/>
      <c r="C26" s="16">
        <v>85</v>
      </c>
      <c r="D26" s="16">
        <v>85</v>
      </c>
      <c r="E26" s="16">
        <v>1.44</v>
      </c>
      <c r="F26" s="16">
        <v>1.44</v>
      </c>
      <c r="G26" s="16">
        <v>0.17</v>
      </c>
      <c r="H26" s="16">
        <v>0.17</v>
      </c>
      <c r="I26" s="16">
        <v>6.88</v>
      </c>
      <c r="J26" s="16">
        <v>6.88</v>
      </c>
      <c r="K26" s="16">
        <v>32.130000000000003</v>
      </c>
      <c r="L26" s="16">
        <v>32.130000000000003</v>
      </c>
      <c r="M26" s="16">
        <v>51</v>
      </c>
      <c r="N26" s="16">
        <v>51</v>
      </c>
    </row>
    <row r="27" spans="1:14" x14ac:dyDescent="0.25">
      <c r="A27" s="15" t="s">
        <v>113</v>
      </c>
      <c r="B27" s="13"/>
      <c r="C27" s="13"/>
      <c r="D27" s="13"/>
      <c r="E27" s="13">
        <f t="shared" ref="E27:N27" si="1">E26+E25</f>
        <v>4.5600000000000005</v>
      </c>
      <c r="F27" s="13">
        <f t="shared" si="1"/>
        <v>5.34</v>
      </c>
      <c r="G27" s="13">
        <f t="shared" si="1"/>
        <v>3.17</v>
      </c>
      <c r="H27" s="13">
        <f t="shared" si="1"/>
        <v>3.92</v>
      </c>
      <c r="I27" s="13">
        <f t="shared" si="1"/>
        <v>11.68</v>
      </c>
      <c r="J27" s="13">
        <f t="shared" si="1"/>
        <v>12.879999999999999</v>
      </c>
      <c r="K27" s="13">
        <f t="shared" si="1"/>
        <v>85.050000000000011</v>
      </c>
      <c r="L27" s="13">
        <f t="shared" si="1"/>
        <v>98.28</v>
      </c>
      <c r="M27" s="13">
        <f t="shared" si="1"/>
        <v>51</v>
      </c>
      <c r="N27" s="13">
        <f t="shared" si="1"/>
        <v>51</v>
      </c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4" t="s">
        <v>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23" t="s">
        <v>508</v>
      </c>
      <c r="B30" s="16">
        <v>23</v>
      </c>
      <c r="C30" s="16">
        <v>40</v>
      </c>
      <c r="D30" s="16">
        <v>60</v>
      </c>
      <c r="E30" s="16">
        <v>0.46</v>
      </c>
      <c r="F30" s="16">
        <v>0.7</v>
      </c>
      <c r="G30" s="16">
        <v>2.04</v>
      </c>
      <c r="H30" s="16">
        <v>3.06</v>
      </c>
      <c r="I30" s="16">
        <v>4.43</v>
      </c>
      <c r="J30" s="16">
        <v>6.65</v>
      </c>
      <c r="K30" s="16">
        <v>42.4</v>
      </c>
      <c r="L30" s="16">
        <v>63.6</v>
      </c>
      <c r="M30" s="16">
        <v>0</v>
      </c>
      <c r="N30" s="16">
        <v>0</v>
      </c>
    </row>
    <row r="31" spans="1:14" x14ac:dyDescent="0.25">
      <c r="A31" s="22" t="s">
        <v>122</v>
      </c>
      <c r="B31" s="13"/>
      <c r="C31" s="17" t="s">
        <v>509</v>
      </c>
      <c r="D31" s="17" t="s">
        <v>510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2" t="s">
        <v>501</v>
      </c>
      <c r="B32" s="13"/>
      <c r="C32" s="17" t="s">
        <v>127</v>
      </c>
      <c r="D32" s="17" t="s">
        <v>511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22" t="s">
        <v>126</v>
      </c>
      <c r="B33" s="13"/>
      <c r="C33" s="17" t="s">
        <v>141</v>
      </c>
      <c r="D33" s="17" t="s">
        <v>247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22" t="s">
        <v>241</v>
      </c>
      <c r="B34" s="13"/>
      <c r="C34" s="17" t="s">
        <v>143</v>
      </c>
      <c r="D34" s="17" t="s">
        <v>216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22" t="s">
        <v>131</v>
      </c>
      <c r="B35" s="13"/>
      <c r="C35" s="17" t="s">
        <v>512</v>
      </c>
      <c r="D35" s="17" t="s">
        <v>513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22" t="s">
        <v>132</v>
      </c>
      <c r="B36" s="13"/>
      <c r="C36" s="17" t="s">
        <v>143</v>
      </c>
      <c r="D36" s="17" t="s">
        <v>216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22" t="s">
        <v>106</v>
      </c>
      <c r="B37" s="13"/>
      <c r="C37" s="17" t="s">
        <v>145</v>
      </c>
      <c r="D37" s="17" t="s">
        <v>145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29.25" x14ac:dyDescent="0.25">
      <c r="A39" s="32" t="s">
        <v>245</v>
      </c>
      <c r="B39" s="21">
        <v>87</v>
      </c>
      <c r="C39" s="20" t="s">
        <v>248</v>
      </c>
      <c r="D39" s="20" t="s">
        <v>344</v>
      </c>
      <c r="E39" s="16">
        <v>5.48</v>
      </c>
      <c r="F39" s="16">
        <v>6.11</v>
      </c>
      <c r="G39" s="16">
        <v>4.87</v>
      </c>
      <c r="H39" s="16">
        <v>8.24</v>
      </c>
      <c r="I39" s="16">
        <v>11.87</v>
      </c>
      <c r="J39" s="16">
        <v>17.100000000000001</v>
      </c>
      <c r="K39" s="16">
        <v>117.31</v>
      </c>
      <c r="L39" s="16">
        <v>130.88999999999999</v>
      </c>
      <c r="M39" s="16">
        <v>6.8</v>
      </c>
      <c r="N39" s="16">
        <v>9.1</v>
      </c>
    </row>
    <row r="40" spans="1:14" x14ac:dyDescent="0.25">
      <c r="A40" s="13" t="s">
        <v>136</v>
      </c>
      <c r="B40" s="13"/>
      <c r="C40" s="15" t="s">
        <v>117</v>
      </c>
      <c r="D40" s="15" t="s">
        <v>343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246</v>
      </c>
      <c r="B41" s="13"/>
      <c r="C41" s="15">
        <v>14</v>
      </c>
      <c r="D41" s="15">
        <v>15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122</v>
      </c>
      <c r="B42" s="13"/>
      <c r="C42" s="15" t="s">
        <v>337</v>
      </c>
      <c r="D42" s="15" t="s">
        <v>392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126</v>
      </c>
      <c r="B43" s="13"/>
      <c r="C43" s="17" t="s">
        <v>180</v>
      </c>
      <c r="D43" s="17" t="s">
        <v>124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179</v>
      </c>
      <c r="B44" s="13"/>
      <c r="C44" s="17" t="s">
        <v>124</v>
      </c>
      <c r="D44" s="17" t="s">
        <v>182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129</v>
      </c>
      <c r="B45" s="13"/>
      <c r="C45" s="15">
        <v>2</v>
      </c>
      <c r="D45" s="15">
        <v>3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104</v>
      </c>
      <c r="B46" s="13"/>
      <c r="C46" s="15">
        <v>130</v>
      </c>
      <c r="D46" s="15">
        <v>145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106</v>
      </c>
      <c r="B47" s="13"/>
      <c r="C47" s="15">
        <v>1</v>
      </c>
      <c r="D47" s="15">
        <v>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36" t="s">
        <v>249</v>
      </c>
      <c r="B49" s="16">
        <v>330</v>
      </c>
      <c r="C49" s="16">
        <v>100</v>
      </c>
      <c r="D49" s="16">
        <v>130</v>
      </c>
      <c r="E49" s="16">
        <v>4.45</v>
      </c>
      <c r="F49" s="16">
        <v>5.85</v>
      </c>
      <c r="G49" s="16">
        <v>4.78</v>
      </c>
      <c r="H49" s="16">
        <v>6.59</v>
      </c>
      <c r="I49" s="16">
        <v>25.8</v>
      </c>
      <c r="J49" s="16">
        <v>33.54</v>
      </c>
      <c r="K49" s="16">
        <v>148</v>
      </c>
      <c r="L49" s="16">
        <v>197.37</v>
      </c>
      <c r="M49" s="16">
        <v>0</v>
      </c>
      <c r="N49" s="16">
        <v>0</v>
      </c>
    </row>
    <row r="50" spans="1:14" x14ac:dyDescent="0.25">
      <c r="A50" s="13" t="s">
        <v>250</v>
      </c>
      <c r="B50" s="13"/>
      <c r="C50" s="13">
        <v>35</v>
      </c>
      <c r="D50" s="13">
        <v>46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211</v>
      </c>
      <c r="B51" s="13"/>
      <c r="C51" s="13">
        <v>1</v>
      </c>
      <c r="D51" s="13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465</v>
      </c>
      <c r="B52" s="13"/>
      <c r="C52" s="13">
        <v>5</v>
      </c>
      <c r="D52" s="13">
        <v>7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6" t="s">
        <v>56</v>
      </c>
      <c r="B54" s="16">
        <v>293</v>
      </c>
      <c r="C54" s="20" t="s">
        <v>251</v>
      </c>
      <c r="D54" s="20" t="s">
        <v>252</v>
      </c>
      <c r="E54" s="16">
        <v>5.96</v>
      </c>
      <c r="F54" s="16">
        <v>6.92</v>
      </c>
      <c r="G54" s="16">
        <v>5</v>
      </c>
      <c r="H54" s="16">
        <v>5.71</v>
      </c>
      <c r="I54" s="16">
        <v>14.77</v>
      </c>
      <c r="J54" s="16">
        <v>16.88</v>
      </c>
      <c r="K54" s="16">
        <v>157.30000000000001</v>
      </c>
      <c r="L54" s="16">
        <v>187.56</v>
      </c>
      <c r="M54" s="16">
        <v>1.19</v>
      </c>
      <c r="N54" s="16">
        <v>1</v>
      </c>
    </row>
    <row r="55" spans="1:14" x14ac:dyDescent="0.25">
      <c r="A55" s="13" t="s">
        <v>136</v>
      </c>
      <c r="B55" s="13"/>
      <c r="C55" s="15" t="s">
        <v>253</v>
      </c>
      <c r="D55" s="15" t="s">
        <v>254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179</v>
      </c>
      <c r="B56" s="13"/>
      <c r="C56" s="17" t="s">
        <v>255</v>
      </c>
      <c r="D56" s="17" t="s">
        <v>256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126</v>
      </c>
      <c r="B57" s="13"/>
      <c r="C57" s="17" t="s">
        <v>257</v>
      </c>
      <c r="D57" s="17" t="s">
        <v>205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465</v>
      </c>
      <c r="B58" s="13"/>
      <c r="C58" s="13">
        <v>3</v>
      </c>
      <c r="D58" s="13">
        <v>4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128</v>
      </c>
      <c r="B59" s="13"/>
      <c r="C59" s="13">
        <v>2</v>
      </c>
      <c r="D59" s="13">
        <v>3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481</v>
      </c>
      <c r="B60" s="13"/>
      <c r="C60" s="13">
        <v>2</v>
      </c>
      <c r="D60" s="13">
        <v>3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106</v>
      </c>
      <c r="B61" s="13"/>
      <c r="C61" s="13">
        <v>1</v>
      </c>
      <c r="D61" s="13">
        <v>1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104</v>
      </c>
      <c r="B62" s="13"/>
      <c r="C62" s="13">
        <v>23</v>
      </c>
      <c r="D62" s="13">
        <v>26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6" t="s">
        <v>151</v>
      </c>
      <c r="B64" s="20"/>
      <c r="C64" s="20">
        <v>30</v>
      </c>
      <c r="D64" s="20">
        <v>50</v>
      </c>
      <c r="E64" s="16">
        <v>1.91</v>
      </c>
      <c r="F64" s="16">
        <v>3.19</v>
      </c>
      <c r="G64" s="16">
        <v>0.24</v>
      </c>
      <c r="H64" s="16">
        <v>0.4</v>
      </c>
      <c r="I64" s="16">
        <v>12.43</v>
      </c>
      <c r="J64" s="16">
        <v>20.71</v>
      </c>
      <c r="K64" s="16">
        <v>52.61</v>
      </c>
      <c r="L64" s="16">
        <v>87.68</v>
      </c>
      <c r="M64" s="16">
        <v>0</v>
      </c>
      <c r="N64" s="16">
        <v>0</v>
      </c>
    </row>
    <row r="65" spans="1:14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6" t="s">
        <v>191</v>
      </c>
      <c r="B66" s="20">
        <v>394</v>
      </c>
      <c r="C66" s="20">
        <v>120</v>
      </c>
      <c r="D66" s="20">
        <v>150</v>
      </c>
      <c r="E66" s="16">
        <v>0.03</v>
      </c>
      <c r="F66" s="16">
        <v>0.04</v>
      </c>
      <c r="G66" s="16"/>
      <c r="H66" s="16"/>
      <c r="I66" s="16">
        <v>11.32</v>
      </c>
      <c r="J66" s="16">
        <v>13.4</v>
      </c>
      <c r="K66" s="16">
        <v>45.42</v>
      </c>
      <c r="L66" s="16">
        <v>53.79</v>
      </c>
      <c r="M66" s="16">
        <v>2.4E-2</v>
      </c>
      <c r="N66" s="16">
        <v>0.03</v>
      </c>
    </row>
    <row r="67" spans="1:14" x14ac:dyDescent="0.25">
      <c r="A67" s="13" t="s">
        <v>192</v>
      </c>
      <c r="B67" s="15"/>
      <c r="C67" s="15">
        <v>12</v>
      </c>
      <c r="D67" s="15">
        <v>15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105</v>
      </c>
      <c r="B68" s="15"/>
      <c r="C68" s="15">
        <v>7</v>
      </c>
      <c r="D68" s="15">
        <v>9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3" t="s">
        <v>104</v>
      </c>
      <c r="B69" s="15"/>
      <c r="C69" s="15">
        <v>124</v>
      </c>
      <c r="D69" s="15">
        <v>157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5" t="s">
        <v>113</v>
      </c>
      <c r="B70" s="13"/>
      <c r="C70" s="13"/>
      <c r="D70" s="13"/>
      <c r="E70" s="13">
        <f t="shared" ref="E70:N70" si="2">E66+E64+E54+E49+E39+E30</f>
        <v>18.290000000000003</v>
      </c>
      <c r="F70" s="13">
        <f t="shared" si="2"/>
        <v>22.81</v>
      </c>
      <c r="G70" s="13">
        <f t="shared" si="2"/>
        <v>16.93</v>
      </c>
      <c r="H70" s="13">
        <f t="shared" si="2"/>
        <v>23.999999999999996</v>
      </c>
      <c r="I70" s="13">
        <f t="shared" si="2"/>
        <v>80.62</v>
      </c>
      <c r="J70" s="13">
        <f t="shared" si="2"/>
        <v>108.28</v>
      </c>
      <c r="K70" s="13">
        <f t="shared" si="2"/>
        <v>563.04000000000008</v>
      </c>
      <c r="L70" s="13">
        <f t="shared" si="2"/>
        <v>720.89</v>
      </c>
      <c r="M70" s="13">
        <f t="shared" si="2"/>
        <v>8.0139999999999993</v>
      </c>
      <c r="N70" s="13">
        <f t="shared" si="2"/>
        <v>10.129999999999999</v>
      </c>
    </row>
    <row r="71" spans="1:14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4" t="s">
        <v>10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6" t="s">
        <v>259</v>
      </c>
      <c r="B73" s="16">
        <v>245</v>
      </c>
      <c r="C73" s="20" t="s">
        <v>260</v>
      </c>
      <c r="D73" s="20" t="s">
        <v>261</v>
      </c>
      <c r="E73" s="16">
        <v>4.2</v>
      </c>
      <c r="F73" s="16">
        <v>6.72</v>
      </c>
      <c r="G73" s="16">
        <v>2.33</v>
      </c>
      <c r="H73" s="16">
        <v>2.73</v>
      </c>
      <c r="I73" s="16">
        <v>8.93</v>
      </c>
      <c r="J73" s="16">
        <v>14.28</v>
      </c>
      <c r="K73" s="16">
        <v>74.7</v>
      </c>
      <c r="L73" s="16">
        <v>122.3</v>
      </c>
      <c r="M73" s="16">
        <v>0.22</v>
      </c>
      <c r="N73" s="16">
        <v>0.36</v>
      </c>
    </row>
    <row r="74" spans="1:14" x14ac:dyDescent="0.25">
      <c r="A74" s="13" t="s">
        <v>482</v>
      </c>
      <c r="B74" s="13"/>
      <c r="C74" s="15" t="s">
        <v>493</v>
      </c>
      <c r="D74" s="15" t="s">
        <v>494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483</v>
      </c>
      <c r="B75" s="13"/>
      <c r="C75" s="13">
        <v>6</v>
      </c>
      <c r="D75" s="13">
        <v>10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133</v>
      </c>
      <c r="B76" s="13" t="s">
        <v>397</v>
      </c>
      <c r="C76" s="13">
        <v>5</v>
      </c>
      <c r="D76" s="13">
        <v>8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211</v>
      </c>
      <c r="B77" s="13"/>
      <c r="C77" s="13">
        <v>1</v>
      </c>
      <c r="D77" s="13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484</v>
      </c>
      <c r="B78" s="13"/>
      <c r="C78" s="13">
        <v>2</v>
      </c>
      <c r="D78" s="13">
        <v>3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170</v>
      </c>
      <c r="B79" s="13"/>
      <c r="C79" s="13">
        <v>10</v>
      </c>
      <c r="D79" s="13">
        <v>20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129</v>
      </c>
      <c r="B80" s="13"/>
      <c r="C80" s="13">
        <v>2</v>
      </c>
      <c r="D80" s="13">
        <v>4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6" t="s">
        <v>4</v>
      </c>
      <c r="B82" s="20">
        <v>411</v>
      </c>
      <c r="C82" s="20" t="s">
        <v>396</v>
      </c>
      <c r="D82" s="20" t="s">
        <v>344</v>
      </c>
      <c r="E82" s="16">
        <v>0.11</v>
      </c>
      <c r="F82" s="16">
        <v>0.15</v>
      </c>
      <c r="G82" s="16">
        <v>0.03</v>
      </c>
      <c r="H82" s="16">
        <v>0.04</v>
      </c>
      <c r="I82" s="16">
        <v>9.1</v>
      </c>
      <c r="J82" s="16">
        <v>12.13</v>
      </c>
      <c r="K82" s="16">
        <v>41.37</v>
      </c>
      <c r="L82" s="16">
        <v>55.16</v>
      </c>
      <c r="M82" s="16">
        <v>7.4999999999999997E-2</v>
      </c>
      <c r="N82" s="16">
        <v>0.1</v>
      </c>
    </row>
    <row r="83" spans="1:14" x14ac:dyDescent="0.25">
      <c r="A83" s="13" t="s">
        <v>164</v>
      </c>
      <c r="B83" s="20"/>
      <c r="C83" s="15">
        <v>0.5</v>
      </c>
      <c r="D83" s="15">
        <v>0.7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 t="s">
        <v>133</v>
      </c>
      <c r="B84" s="20"/>
      <c r="C84" s="15">
        <v>9</v>
      </c>
      <c r="D84" s="15">
        <v>12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3" t="s">
        <v>104</v>
      </c>
      <c r="B85" s="15"/>
      <c r="C85" s="15">
        <v>157</v>
      </c>
      <c r="D85" s="15">
        <v>210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5" t="s">
        <v>113</v>
      </c>
      <c r="B86" s="13"/>
      <c r="C86" s="13"/>
      <c r="D86" s="13"/>
      <c r="E86" s="13">
        <f t="shared" ref="E86:N86" si="3">E82+E73</f>
        <v>4.3100000000000005</v>
      </c>
      <c r="F86" s="13">
        <f t="shared" si="3"/>
        <v>6.87</v>
      </c>
      <c r="G86" s="13">
        <f t="shared" si="3"/>
        <v>2.36</v>
      </c>
      <c r="H86" s="13">
        <f t="shared" si="3"/>
        <v>2.77</v>
      </c>
      <c r="I86" s="13">
        <f t="shared" si="3"/>
        <v>18.03</v>
      </c>
      <c r="J86" s="13">
        <f t="shared" si="3"/>
        <v>26.41</v>
      </c>
      <c r="K86" s="13">
        <f t="shared" si="3"/>
        <v>116.07</v>
      </c>
      <c r="L86" s="13">
        <f t="shared" si="3"/>
        <v>177.45999999999998</v>
      </c>
      <c r="M86" s="13">
        <f t="shared" si="3"/>
        <v>0.29499999999999998</v>
      </c>
      <c r="N86" s="13">
        <f t="shared" si="3"/>
        <v>0.45999999999999996</v>
      </c>
    </row>
    <row r="87" spans="1:14" x14ac:dyDescent="0.25">
      <c r="A87" s="23" t="s">
        <v>165</v>
      </c>
      <c r="B87" s="13"/>
      <c r="C87" s="13"/>
      <c r="D87" s="13"/>
      <c r="E87" s="13">
        <f t="shared" ref="E87:N87" si="4">E86+E70+E27+E22</f>
        <v>41.63</v>
      </c>
      <c r="F87" s="13">
        <f t="shared" si="4"/>
        <v>53.389999999999993</v>
      </c>
      <c r="G87" s="13">
        <f t="shared" si="4"/>
        <v>39.32</v>
      </c>
      <c r="H87" s="13">
        <f t="shared" si="4"/>
        <v>51.16</v>
      </c>
      <c r="I87" s="13">
        <f t="shared" si="4"/>
        <v>159.08000000000001</v>
      </c>
      <c r="J87" s="13">
        <f t="shared" si="4"/>
        <v>206.68</v>
      </c>
      <c r="K87" s="13">
        <f t="shared" si="4"/>
        <v>1141.6200000000001</v>
      </c>
      <c r="L87" s="13">
        <f t="shared" si="4"/>
        <v>1460.6599999999999</v>
      </c>
      <c r="M87" s="13">
        <f t="shared" si="4"/>
        <v>61.378999999999998</v>
      </c>
      <c r="N87" s="13">
        <f t="shared" si="4"/>
        <v>64.48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workbookViewId="0">
      <selection activeCell="J50" sqref="J50"/>
    </sheetView>
  </sheetViews>
  <sheetFormatPr defaultRowHeight="15" x14ac:dyDescent="0.25"/>
  <cols>
    <col min="1" max="1" width="39.7109375" style="11" customWidth="1"/>
    <col min="2" max="16384" width="9.140625" style="11"/>
  </cols>
  <sheetData>
    <row r="1" spans="1:14" x14ac:dyDescent="0.25">
      <c r="B1" s="11" t="s">
        <v>422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9" t="s">
        <v>262</v>
      </c>
      <c r="B6" s="16">
        <v>199</v>
      </c>
      <c r="C6" s="34" t="s">
        <v>195</v>
      </c>
      <c r="D6" s="20" t="s">
        <v>196</v>
      </c>
      <c r="E6" s="16">
        <v>5.49</v>
      </c>
      <c r="F6" s="16">
        <v>5.8</v>
      </c>
      <c r="G6" s="16">
        <v>8.52</v>
      </c>
      <c r="H6" s="16">
        <v>9.99</v>
      </c>
      <c r="I6" s="16">
        <v>20.62</v>
      </c>
      <c r="J6" s="16">
        <v>26.14</v>
      </c>
      <c r="K6" s="16">
        <v>192.33</v>
      </c>
      <c r="L6" s="16">
        <v>222.44</v>
      </c>
      <c r="M6" s="16">
        <v>1.52</v>
      </c>
      <c r="N6" s="16">
        <v>1.75</v>
      </c>
    </row>
    <row r="7" spans="1:14" x14ac:dyDescent="0.25">
      <c r="A7" s="26" t="s">
        <v>263</v>
      </c>
      <c r="B7" s="13"/>
      <c r="C7" s="30">
        <v>19</v>
      </c>
      <c r="D7" s="15">
        <v>22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26" t="s">
        <v>466</v>
      </c>
      <c r="B8" s="13"/>
      <c r="C8" s="30">
        <v>125</v>
      </c>
      <c r="D8" s="15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26" t="s">
        <v>104</v>
      </c>
      <c r="B9" s="13"/>
      <c r="C9" s="30">
        <v>18</v>
      </c>
      <c r="D9" s="15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6" t="s">
        <v>105</v>
      </c>
      <c r="B10" s="13"/>
      <c r="C10" s="30">
        <v>5</v>
      </c>
      <c r="D10" s="15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6" t="s">
        <v>106</v>
      </c>
      <c r="B11" s="13"/>
      <c r="C11" s="30">
        <v>1</v>
      </c>
      <c r="D11" s="15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6" t="s">
        <v>465</v>
      </c>
      <c r="B12" s="13"/>
      <c r="C12" s="30">
        <v>5</v>
      </c>
      <c r="D12" s="15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26</v>
      </c>
      <c r="B20" s="20">
        <v>2</v>
      </c>
      <c r="C20" s="31" t="s">
        <v>202</v>
      </c>
      <c r="D20" s="31" t="s">
        <v>203</v>
      </c>
      <c r="E20" s="16">
        <v>2.4700000000000002</v>
      </c>
      <c r="F20" s="16">
        <v>3.28</v>
      </c>
      <c r="G20" s="16">
        <v>3.5</v>
      </c>
      <c r="H20" s="16">
        <v>3.7</v>
      </c>
      <c r="I20" s="16">
        <v>24.29</v>
      </c>
      <c r="J20" s="16">
        <v>31.57</v>
      </c>
      <c r="K20" s="16">
        <v>128.12</v>
      </c>
      <c r="L20" s="16">
        <v>144.13</v>
      </c>
      <c r="M20" s="16">
        <v>7.0000000000000007E-2</v>
      </c>
      <c r="N20" s="16">
        <v>0.1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5</v>
      </c>
      <c r="D22" s="15">
        <v>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200</v>
      </c>
      <c r="B23" s="15"/>
      <c r="C23" s="17" t="s">
        <v>201</v>
      </c>
      <c r="D23" s="15">
        <v>20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3"/>
      <c r="D24" s="13"/>
      <c r="E24" s="13">
        <f>E20+E14+E6</f>
        <v>9.99</v>
      </c>
      <c r="F24" s="13">
        <f t="shared" ref="F24:N24" si="0">F20+F14+F6</f>
        <v>11.79</v>
      </c>
      <c r="G24" s="13">
        <f t="shared" si="0"/>
        <v>14.34</v>
      </c>
      <c r="H24" s="13">
        <f t="shared" si="0"/>
        <v>16.79</v>
      </c>
      <c r="I24" s="13">
        <f t="shared" si="0"/>
        <v>57.09</v>
      </c>
      <c r="J24" s="13">
        <f t="shared" si="0"/>
        <v>73.95</v>
      </c>
      <c r="K24" s="13">
        <f t="shared" si="0"/>
        <v>399.68000000000006</v>
      </c>
      <c r="L24" s="13">
        <f t="shared" si="0"/>
        <v>472.22</v>
      </c>
      <c r="M24" s="13">
        <f t="shared" si="0"/>
        <v>2.5300000000000002</v>
      </c>
      <c r="N24" s="13">
        <f t="shared" si="0"/>
        <v>3.1100000000000003</v>
      </c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178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6" t="s">
        <v>366</v>
      </c>
      <c r="B28" s="16"/>
      <c r="C28" s="16">
        <v>85</v>
      </c>
      <c r="D28" s="16">
        <v>85</v>
      </c>
      <c r="E28" s="16">
        <v>0.72</v>
      </c>
      <c r="F28" s="16">
        <v>0.72</v>
      </c>
      <c r="G28" s="16">
        <v>0.2</v>
      </c>
      <c r="H28" s="16">
        <v>0.2</v>
      </c>
      <c r="I28" s="16">
        <v>6.48</v>
      </c>
      <c r="J28" s="16">
        <v>6.48</v>
      </c>
      <c r="K28" s="16">
        <v>34.4</v>
      </c>
      <c r="L28" s="16">
        <v>34.4</v>
      </c>
      <c r="M28" s="16">
        <v>48</v>
      </c>
      <c r="N28" s="16">
        <v>48</v>
      </c>
    </row>
    <row r="29" spans="1:14" x14ac:dyDescent="0.25">
      <c r="A29" s="15" t="s">
        <v>113</v>
      </c>
      <c r="B29" s="13"/>
      <c r="C29" s="13"/>
      <c r="D29" s="13"/>
      <c r="E29" s="13">
        <f>E27+E28</f>
        <v>1.47</v>
      </c>
      <c r="F29" s="13">
        <f t="shared" ref="F29:N29" si="1">F27+F28</f>
        <v>1.47</v>
      </c>
      <c r="G29" s="13">
        <f t="shared" si="1"/>
        <v>0.2</v>
      </c>
      <c r="H29" s="13">
        <f t="shared" si="1"/>
        <v>0.2</v>
      </c>
      <c r="I29" s="13">
        <f t="shared" si="1"/>
        <v>15.47</v>
      </c>
      <c r="J29" s="13">
        <f t="shared" si="1"/>
        <v>15.47</v>
      </c>
      <c r="K29" s="13">
        <f t="shared" si="1"/>
        <v>95.960000000000008</v>
      </c>
      <c r="L29" s="13">
        <f t="shared" si="1"/>
        <v>95.960000000000008</v>
      </c>
      <c r="M29" s="13">
        <f t="shared" si="1"/>
        <v>51.24</v>
      </c>
      <c r="N29" s="13">
        <f t="shared" si="1"/>
        <v>51.24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5"/>
      <c r="D31" s="15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3" t="s">
        <v>514</v>
      </c>
      <c r="B32" s="20">
        <v>42</v>
      </c>
      <c r="C32" s="20">
        <v>40</v>
      </c>
      <c r="D32" s="20">
        <v>60</v>
      </c>
      <c r="E32" s="16">
        <v>0.49</v>
      </c>
      <c r="F32" s="16">
        <v>0.73</v>
      </c>
      <c r="G32" s="16">
        <v>4.0599999999999996</v>
      </c>
      <c r="H32" s="16">
        <v>6.09</v>
      </c>
      <c r="I32" s="16">
        <v>4.49</v>
      </c>
      <c r="J32" s="16">
        <v>6.73</v>
      </c>
      <c r="K32" s="16">
        <v>52.48</v>
      </c>
      <c r="L32" s="16">
        <v>78.72</v>
      </c>
      <c r="M32" s="16">
        <v>2.8</v>
      </c>
      <c r="N32" s="16">
        <v>3.12</v>
      </c>
    </row>
    <row r="33" spans="1:14" x14ac:dyDescent="0.25">
      <c r="A33" s="22" t="s">
        <v>208</v>
      </c>
      <c r="B33" s="15"/>
      <c r="C33" s="15" t="s">
        <v>515</v>
      </c>
      <c r="D33" s="15" t="s">
        <v>516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22" t="s">
        <v>517</v>
      </c>
      <c r="B34" s="15"/>
      <c r="C34" s="17" t="s">
        <v>182</v>
      </c>
      <c r="D34" s="17" t="s">
        <v>255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5">
      <c r="A35" s="22" t="s">
        <v>129</v>
      </c>
      <c r="B35" s="15"/>
      <c r="C35" s="15">
        <v>4</v>
      </c>
      <c r="D35" s="15">
        <v>6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22" t="s">
        <v>106</v>
      </c>
      <c r="B36" s="15"/>
      <c r="C36" s="15">
        <v>1</v>
      </c>
      <c r="D36" s="15">
        <v>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x14ac:dyDescent="0.25">
      <c r="A37" s="22" t="s">
        <v>105</v>
      </c>
      <c r="B37" s="20"/>
      <c r="C37" s="15">
        <v>1</v>
      </c>
      <c r="D37" s="15">
        <v>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29.25" x14ac:dyDescent="0.25">
      <c r="A39" s="32" t="s">
        <v>115</v>
      </c>
      <c r="B39" s="16">
        <v>63</v>
      </c>
      <c r="C39" s="20" t="s">
        <v>157</v>
      </c>
      <c r="D39" s="20" t="s">
        <v>342</v>
      </c>
      <c r="E39" s="16">
        <v>4.6900000000000004</v>
      </c>
      <c r="F39" s="16">
        <v>5.23</v>
      </c>
      <c r="G39" s="16">
        <v>4.51</v>
      </c>
      <c r="H39" s="16">
        <v>5.03</v>
      </c>
      <c r="I39" s="16">
        <v>7.17</v>
      </c>
      <c r="J39" s="16">
        <v>10.58</v>
      </c>
      <c r="K39" s="16">
        <v>117.34</v>
      </c>
      <c r="L39" s="16">
        <v>136.82</v>
      </c>
      <c r="M39" s="16">
        <v>11.22</v>
      </c>
      <c r="N39" s="16">
        <v>14.3</v>
      </c>
    </row>
    <row r="40" spans="1:14" x14ac:dyDescent="0.25">
      <c r="A40" s="13" t="s">
        <v>116</v>
      </c>
      <c r="B40" s="13"/>
      <c r="C40" s="15" t="s">
        <v>117</v>
      </c>
      <c r="D40" s="15" t="s">
        <v>343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118</v>
      </c>
      <c r="B41" s="13"/>
      <c r="C41" s="15" t="s">
        <v>340</v>
      </c>
      <c r="D41" s="15" t="s">
        <v>398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120</v>
      </c>
      <c r="B42" s="13"/>
      <c r="C42" s="17" t="s">
        <v>386</v>
      </c>
      <c r="D42" s="15" t="s">
        <v>387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122</v>
      </c>
      <c r="B43" s="13"/>
      <c r="C43" s="17" t="s">
        <v>334</v>
      </c>
      <c r="D43" s="15" t="s">
        <v>385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123</v>
      </c>
      <c r="B44" s="13"/>
      <c r="C44" s="17" t="s">
        <v>341</v>
      </c>
      <c r="D44" s="17" t="s">
        <v>214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126</v>
      </c>
      <c r="B45" s="13"/>
      <c r="C45" s="17" t="s">
        <v>160</v>
      </c>
      <c r="D45" s="17" t="s">
        <v>127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128</v>
      </c>
      <c r="B46" s="13"/>
      <c r="C46" s="13">
        <v>6</v>
      </c>
      <c r="D46" s="13">
        <v>7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105</v>
      </c>
      <c r="B47" s="13"/>
      <c r="C47" s="13">
        <v>2</v>
      </c>
      <c r="D47" s="13">
        <v>2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106</v>
      </c>
      <c r="B48" s="13"/>
      <c r="C48" s="13">
        <v>1</v>
      </c>
      <c r="D48" s="13">
        <v>1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129</v>
      </c>
      <c r="B49" s="13"/>
      <c r="C49" s="13">
        <v>2</v>
      </c>
      <c r="D49" s="13">
        <v>3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104</v>
      </c>
      <c r="B50" s="13"/>
      <c r="C50" s="13">
        <v>144</v>
      </c>
      <c r="D50" s="13">
        <v>160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468</v>
      </c>
      <c r="B51" s="13"/>
      <c r="C51" s="13">
        <v>7</v>
      </c>
      <c r="D51" s="13">
        <v>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6" t="s">
        <v>264</v>
      </c>
      <c r="B53" s="16">
        <v>263</v>
      </c>
      <c r="C53" s="16">
        <v>120</v>
      </c>
      <c r="D53" s="16">
        <v>150</v>
      </c>
      <c r="E53" s="16">
        <v>13.72</v>
      </c>
      <c r="F53" s="16">
        <v>17.149999999999999</v>
      </c>
      <c r="G53" s="16">
        <v>7.52</v>
      </c>
      <c r="H53" s="16">
        <v>9.4</v>
      </c>
      <c r="I53" s="16">
        <v>8.58</v>
      </c>
      <c r="J53" s="16">
        <v>11.72</v>
      </c>
      <c r="K53" s="16">
        <v>152.96</v>
      </c>
      <c r="L53" s="16">
        <v>191.2</v>
      </c>
      <c r="M53" s="16">
        <v>1.65</v>
      </c>
      <c r="N53" s="16">
        <v>2.06</v>
      </c>
    </row>
    <row r="54" spans="1:14" x14ac:dyDescent="0.25">
      <c r="A54" s="13" t="s">
        <v>226</v>
      </c>
      <c r="B54" s="13"/>
      <c r="C54" s="15" t="s">
        <v>227</v>
      </c>
      <c r="D54" s="15" t="s">
        <v>228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470</v>
      </c>
      <c r="B55" s="13"/>
      <c r="C55" s="15">
        <v>4</v>
      </c>
      <c r="D55" s="15">
        <v>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241</v>
      </c>
      <c r="B56" s="13"/>
      <c r="C56" s="17" t="s">
        <v>265</v>
      </c>
      <c r="D56" s="17" t="s">
        <v>266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466</v>
      </c>
      <c r="B57" s="13"/>
      <c r="C57" s="13">
        <v>12</v>
      </c>
      <c r="D57" s="13">
        <v>15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465</v>
      </c>
      <c r="B58" s="13"/>
      <c r="C58" s="13">
        <v>4</v>
      </c>
      <c r="D58" s="13">
        <v>5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106</v>
      </c>
      <c r="B59" s="13"/>
      <c r="C59" s="13">
        <v>1</v>
      </c>
      <c r="D59" s="13">
        <v>1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/>
      <c r="B60" s="13"/>
      <c r="C60" s="13"/>
      <c r="D60" s="15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6" t="s">
        <v>151</v>
      </c>
      <c r="B61" s="20"/>
      <c r="C61" s="20">
        <v>30</v>
      </c>
      <c r="D61" s="20">
        <v>50</v>
      </c>
      <c r="E61" s="16">
        <v>1.91</v>
      </c>
      <c r="F61" s="16">
        <v>3.19</v>
      </c>
      <c r="G61" s="16">
        <v>0.24</v>
      </c>
      <c r="H61" s="16">
        <v>0.4</v>
      </c>
      <c r="I61" s="16">
        <v>12.43</v>
      </c>
      <c r="J61" s="16">
        <v>20.71</v>
      </c>
      <c r="K61" s="16">
        <v>52.61</v>
      </c>
      <c r="L61" s="16">
        <v>87.68</v>
      </c>
      <c r="M61" s="16">
        <v>0</v>
      </c>
      <c r="N61" s="16">
        <v>0</v>
      </c>
    </row>
    <row r="62" spans="1:14" x14ac:dyDescent="0.25">
      <c r="A62" s="13"/>
      <c r="B62" s="13"/>
      <c r="C62" s="15"/>
      <c r="D62" s="15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 t="s">
        <v>53</v>
      </c>
      <c r="B63" s="16">
        <v>390</v>
      </c>
      <c r="C63" s="20">
        <v>120</v>
      </c>
      <c r="D63" s="20">
        <v>150</v>
      </c>
      <c r="E63" s="16">
        <v>0.17</v>
      </c>
      <c r="F63" s="16">
        <v>0.21</v>
      </c>
      <c r="G63" s="16">
        <v>0.05</v>
      </c>
      <c r="H63" s="16">
        <v>0.06</v>
      </c>
      <c r="I63" s="16">
        <v>15.13</v>
      </c>
      <c r="J63" s="16">
        <v>18.920000000000002</v>
      </c>
      <c r="K63" s="16">
        <v>51.7</v>
      </c>
      <c r="L63" s="16">
        <v>64.62</v>
      </c>
      <c r="M63" s="16">
        <v>1.76</v>
      </c>
      <c r="N63" s="16">
        <v>2.21</v>
      </c>
    </row>
    <row r="64" spans="1:14" x14ac:dyDescent="0.25">
      <c r="A64" s="13" t="s">
        <v>153</v>
      </c>
      <c r="B64" s="13"/>
      <c r="C64" s="17" t="s">
        <v>214</v>
      </c>
      <c r="D64" s="17" t="s">
        <v>215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213</v>
      </c>
      <c r="B65" s="13"/>
      <c r="C65" s="17" t="s">
        <v>216</v>
      </c>
      <c r="D65" s="17" t="s">
        <v>217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133</v>
      </c>
      <c r="B66" s="13"/>
      <c r="C66" s="15">
        <v>7</v>
      </c>
      <c r="D66" s="15">
        <v>9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156</v>
      </c>
      <c r="B67" s="13"/>
      <c r="C67" s="15">
        <v>122</v>
      </c>
      <c r="D67" s="15">
        <v>152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5" t="s">
        <v>113</v>
      </c>
      <c r="B68" s="13"/>
      <c r="C68" s="13"/>
      <c r="D68" s="13"/>
      <c r="E68" s="13">
        <f t="shared" ref="E68:N68" si="2">E63+E61+E53+E39+E32</f>
        <v>20.98</v>
      </c>
      <c r="F68" s="13">
        <f t="shared" si="2"/>
        <v>26.509999999999998</v>
      </c>
      <c r="G68" s="13">
        <f t="shared" si="2"/>
        <v>16.38</v>
      </c>
      <c r="H68" s="13">
        <f t="shared" si="2"/>
        <v>20.98</v>
      </c>
      <c r="I68" s="13">
        <f t="shared" si="2"/>
        <v>47.800000000000004</v>
      </c>
      <c r="J68" s="13">
        <f t="shared" si="2"/>
        <v>68.66</v>
      </c>
      <c r="K68" s="13">
        <f t="shared" si="2"/>
        <v>427.09000000000003</v>
      </c>
      <c r="L68" s="13">
        <f t="shared" si="2"/>
        <v>559.04</v>
      </c>
      <c r="M68" s="13">
        <f t="shared" si="2"/>
        <v>17.43</v>
      </c>
      <c r="N68" s="13">
        <f t="shared" si="2"/>
        <v>21.69</v>
      </c>
    </row>
    <row r="69" spans="1:14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4" t="s">
        <v>10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 t="s">
        <v>18</v>
      </c>
      <c r="B71" s="16">
        <v>441</v>
      </c>
      <c r="C71" s="16">
        <v>60</v>
      </c>
      <c r="D71" s="16">
        <v>60</v>
      </c>
      <c r="E71" s="16">
        <v>4.8600000000000003</v>
      </c>
      <c r="F71" s="16">
        <v>4.8600000000000003</v>
      </c>
      <c r="G71" s="16">
        <v>7.3</v>
      </c>
      <c r="H71" s="16">
        <v>7.3</v>
      </c>
      <c r="I71" s="16">
        <v>38.799999999999997</v>
      </c>
      <c r="J71" s="16">
        <v>38.799999999999997</v>
      </c>
      <c r="K71" s="16">
        <v>202.5</v>
      </c>
      <c r="L71" s="16">
        <v>202.5</v>
      </c>
      <c r="M71" s="16">
        <v>0.15</v>
      </c>
      <c r="N71" s="16">
        <v>0.15</v>
      </c>
    </row>
    <row r="72" spans="1:14" x14ac:dyDescent="0.25">
      <c r="A72" s="13" t="s">
        <v>162</v>
      </c>
      <c r="B72" s="16">
        <v>436</v>
      </c>
      <c r="C72" s="13">
        <v>60</v>
      </c>
      <c r="D72" s="13">
        <v>60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470</v>
      </c>
      <c r="B73" s="13"/>
      <c r="C73" s="13">
        <v>39</v>
      </c>
      <c r="D73" s="13">
        <v>39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466</v>
      </c>
      <c r="B74" s="13"/>
      <c r="C74" s="13">
        <v>13</v>
      </c>
      <c r="D74" s="13">
        <v>13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104</v>
      </c>
      <c r="B75" s="13"/>
      <c r="C75" s="13">
        <v>6</v>
      </c>
      <c r="D75" s="13">
        <v>6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129</v>
      </c>
      <c r="B76" s="13"/>
      <c r="C76" s="13">
        <v>4</v>
      </c>
      <c r="D76" s="13">
        <v>4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106</v>
      </c>
      <c r="B77" s="13"/>
      <c r="C77" s="13">
        <v>1</v>
      </c>
      <c r="D77" s="13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163</v>
      </c>
      <c r="B78" s="13"/>
      <c r="C78" s="13">
        <v>1</v>
      </c>
      <c r="D78" s="13">
        <v>1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105</v>
      </c>
      <c r="B79" s="13"/>
      <c r="C79" s="13">
        <v>1</v>
      </c>
      <c r="D79" s="13">
        <v>1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241</v>
      </c>
      <c r="B80" s="13"/>
      <c r="C80" s="13">
        <v>2</v>
      </c>
      <c r="D80" s="13">
        <v>2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 t="s">
        <v>105</v>
      </c>
      <c r="B82" s="13"/>
      <c r="C82" s="13">
        <v>5</v>
      </c>
      <c r="D82" s="13">
        <v>5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132</v>
      </c>
      <c r="B83" s="13"/>
      <c r="C83" s="13">
        <v>2</v>
      </c>
      <c r="D83" s="13">
        <v>2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3" t="s">
        <v>470</v>
      </c>
      <c r="B85" s="13"/>
      <c r="C85" s="13">
        <v>2</v>
      </c>
      <c r="D85" s="13">
        <v>2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3" t="s">
        <v>129</v>
      </c>
      <c r="B86" s="13"/>
      <c r="C86" s="13">
        <v>1</v>
      </c>
      <c r="D86" s="13">
        <v>1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6" t="s">
        <v>393</v>
      </c>
      <c r="B88" s="16">
        <v>420</v>
      </c>
      <c r="C88" s="16">
        <v>150</v>
      </c>
      <c r="D88" s="16">
        <v>200</v>
      </c>
      <c r="E88" s="16">
        <v>3.9</v>
      </c>
      <c r="F88" s="16">
        <v>5.2</v>
      </c>
      <c r="G88" s="16">
        <v>3.37</v>
      </c>
      <c r="H88" s="16">
        <v>4.5</v>
      </c>
      <c r="I88" s="16">
        <v>5.67</v>
      </c>
      <c r="J88" s="16">
        <v>7.56</v>
      </c>
      <c r="K88" s="16">
        <v>65.900000000000006</v>
      </c>
      <c r="L88" s="16">
        <v>87.86</v>
      </c>
      <c r="M88" s="16">
        <v>0.4</v>
      </c>
      <c r="N88" s="16">
        <v>0.54</v>
      </c>
    </row>
    <row r="89" spans="1:14" x14ac:dyDescent="0.25">
      <c r="A89" s="15" t="s">
        <v>113</v>
      </c>
      <c r="B89" s="13"/>
      <c r="C89" s="13"/>
      <c r="D89" s="13"/>
      <c r="E89" s="13">
        <f>E88+E71</f>
        <v>8.76</v>
      </c>
      <c r="F89" s="13">
        <f t="shared" ref="F89:N89" si="3">F88+F71</f>
        <v>10.06</v>
      </c>
      <c r="G89" s="13">
        <f t="shared" si="3"/>
        <v>10.67</v>
      </c>
      <c r="H89" s="13">
        <f t="shared" si="3"/>
        <v>11.8</v>
      </c>
      <c r="I89" s="13">
        <f t="shared" si="3"/>
        <v>44.47</v>
      </c>
      <c r="J89" s="13">
        <f t="shared" si="3"/>
        <v>46.36</v>
      </c>
      <c r="K89" s="13">
        <f t="shared" si="3"/>
        <v>268.39999999999998</v>
      </c>
      <c r="L89" s="13">
        <f t="shared" si="3"/>
        <v>290.36</v>
      </c>
      <c r="M89" s="13">
        <f t="shared" si="3"/>
        <v>0.55000000000000004</v>
      </c>
      <c r="N89" s="13">
        <f t="shared" si="3"/>
        <v>0.69000000000000006</v>
      </c>
    </row>
    <row r="90" spans="1:14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s="21" customFormat="1" ht="14.25" x14ac:dyDescent="0.2">
      <c r="A91" s="23" t="s">
        <v>165</v>
      </c>
      <c r="B91" s="16"/>
      <c r="C91" s="16"/>
      <c r="D91" s="16"/>
      <c r="E91" s="16">
        <f t="shared" ref="E91:N91" si="4">E89+E68+E29+E24</f>
        <v>41.2</v>
      </c>
      <c r="F91" s="16">
        <f t="shared" si="4"/>
        <v>49.83</v>
      </c>
      <c r="G91" s="16">
        <f t="shared" si="4"/>
        <v>41.589999999999996</v>
      </c>
      <c r="H91" s="16">
        <f t="shared" si="4"/>
        <v>49.77</v>
      </c>
      <c r="I91" s="16">
        <f t="shared" si="4"/>
        <v>164.83</v>
      </c>
      <c r="J91" s="16">
        <f t="shared" si="4"/>
        <v>204.44</v>
      </c>
      <c r="K91" s="16">
        <f t="shared" si="4"/>
        <v>1191.1300000000001</v>
      </c>
      <c r="L91" s="16">
        <f t="shared" si="4"/>
        <v>1417.58</v>
      </c>
      <c r="M91" s="16">
        <f t="shared" si="4"/>
        <v>71.75</v>
      </c>
      <c r="N91" s="16">
        <f t="shared" si="4"/>
        <v>76.73</v>
      </c>
    </row>
    <row r="92" spans="1:14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opLeftCell="A25" workbookViewId="0">
      <selection activeCell="H46" sqref="H46"/>
    </sheetView>
  </sheetViews>
  <sheetFormatPr defaultRowHeight="15" x14ac:dyDescent="0.25"/>
  <cols>
    <col min="1" max="1" width="39.7109375" style="11" customWidth="1"/>
    <col min="2" max="16384" width="9.140625" style="11"/>
  </cols>
  <sheetData>
    <row r="1" spans="1:14" x14ac:dyDescent="0.25">
      <c r="B1" s="11" t="s">
        <v>423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s="21" customFormat="1" ht="14.25" x14ac:dyDescent="0.2">
      <c r="A6" s="16" t="s">
        <v>1</v>
      </c>
      <c r="B6" s="16">
        <v>251</v>
      </c>
      <c r="C6" s="20" t="s">
        <v>167</v>
      </c>
      <c r="D6" s="20" t="s">
        <v>198</v>
      </c>
      <c r="E6" s="16">
        <v>8.4</v>
      </c>
      <c r="F6" s="16">
        <v>10.08</v>
      </c>
      <c r="G6" s="16">
        <v>6</v>
      </c>
      <c r="H6" s="16">
        <v>6.5</v>
      </c>
      <c r="I6" s="16">
        <v>17.62</v>
      </c>
      <c r="J6" s="16">
        <v>19.02</v>
      </c>
      <c r="K6" s="16">
        <v>154.15</v>
      </c>
      <c r="L6" s="16">
        <v>188</v>
      </c>
      <c r="M6" s="16">
        <v>0.72</v>
      </c>
      <c r="N6" s="16">
        <v>0.77</v>
      </c>
    </row>
    <row r="7" spans="1:14" x14ac:dyDescent="0.25">
      <c r="A7" s="13" t="s">
        <v>471</v>
      </c>
      <c r="B7" s="13"/>
      <c r="C7" s="13">
        <v>92</v>
      </c>
      <c r="D7" s="13">
        <v>110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169</v>
      </c>
      <c r="B8" s="13"/>
      <c r="C8" s="13">
        <v>6</v>
      </c>
      <c r="D8" s="13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472</v>
      </c>
      <c r="B9" s="13"/>
      <c r="C9" s="13">
        <v>25</v>
      </c>
      <c r="D9" s="13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468</v>
      </c>
      <c r="B10" s="13"/>
      <c r="C10" s="13">
        <v>5</v>
      </c>
      <c r="D10" s="13">
        <v>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241</v>
      </c>
      <c r="B11" s="13"/>
      <c r="C11" s="13">
        <v>5</v>
      </c>
      <c r="D11" s="13">
        <v>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105</v>
      </c>
      <c r="B12" s="13"/>
      <c r="C12" s="13">
        <v>9</v>
      </c>
      <c r="D12" s="13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3">
        <v>5</v>
      </c>
      <c r="D13" s="13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339</v>
      </c>
      <c r="B14" s="13"/>
      <c r="C14" s="13">
        <v>7</v>
      </c>
      <c r="D14" s="13">
        <v>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170</v>
      </c>
      <c r="B15" s="13"/>
      <c r="C15" s="13">
        <v>20</v>
      </c>
      <c r="D15" s="13">
        <v>20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171</v>
      </c>
      <c r="B16" s="13"/>
      <c r="C16" s="13">
        <v>5</v>
      </c>
      <c r="D16" s="13">
        <v>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12</v>
      </c>
      <c r="B18" s="20">
        <v>416</v>
      </c>
      <c r="C18" s="20">
        <v>150</v>
      </c>
      <c r="D18" s="20">
        <v>200</v>
      </c>
      <c r="E18" s="16">
        <v>3.06</v>
      </c>
      <c r="F18" s="16">
        <v>4.08</v>
      </c>
      <c r="G18" s="16">
        <v>2.96</v>
      </c>
      <c r="H18" s="16">
        <v>3.94</v>
      </c>
      <c r="I18" s="16">
        <v>12.47</v>
      </c>
      <c r="J18" s="16">
        <v>16.600000000000001</v>
      </c>
      <c r="K18" s="16">
        <v>87.6</v>
      </c>
      <c r="L18" s="16">
        <v>116.8</v>
      </c>
      <c r="M18" s="16">
        <v>1.07</v>
      </c>
      <c r="N18" s="16">
        <v>1.42</v>
      </c>
    </row>
    <row r="19" spans="1:14" x14ac:dyDescent="0.25">
      <c r="A19" s="13" t="s">
        <v>110</v>
      </c>
      <c r="B19" s="15"/>
      <c r="C19" s="15">
        <v>2</v>
      </c>
      <c r="D19" s="15">
        <v>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105</v>
      </c>
      <c r="B20" s="15"/>
      <c r="C20" s="15">
        <v>9</v>
      </c>
      <c r="D20" s="15">
        <v>12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466</v>
      </c>
      <c r="B21" s="15"/>
      <c r="C21" s="15">
        <v>92</v>
      </c>
      <c r="D21" s="15">
        <v>122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104</v>
      </c>
      <c r="B22" s="15"/>
      <c r="C22" s="15">
        <v>65</v>
      </c>
      <c r="D22" s="15">
        <v>87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5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 t="s">
        <v>25</v>
      </c>
      <c r="B24" s="20">
        <v>1</v>
      </c>
      <c r="C24" s="31" t="s">
        <v>112</v>
      </c>
      <c r="D24" s="31" t="s">
        <v>260</v>
      </c>
      <c r="E24" s="16">
        <v>2.91</v>
      </c>
      <c r="F24" s="16">
        <v>3.62</v>
      </c>
      <c r="G24" s="16">
        <v>5.88</v>
      </c>
      <c r="H24" s="16">
        <v>5.97</v>
      </c>
      <c r="I24" s="16">
        <v>17.43</v>
      </c>
      <c r="J24" s="16">
        <v>21.8</v>
      </c>
      <c r="K24" s="16">
        <v>143</v>
      </c>
      <c r="L24" s="16">
        <v>164.33</v>
      </c>
      <c r="M24" s="16">
        <v>0</v>
      </c>
      <c r="N24" s="16">
        <v>0</v>
      </c>
    </row>
    <row r="25" spans="1:14" x14ac:dyDescent="0.25">
      <c r="A25" s="13" t="s">
        <v>111</v>
      </c>
      <c r="B25" s="15"/>
      <c r="C25" s="15">
        <v>40</v>
      </c>
      <c r="D25" s="15">
        <v>50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 t="s">
        <v>465</v>
      </c>
      <c r="B26" s="15"/>
      <c r="C26" s="15">
        <v>10</v>
      </c>
      <c r="D26" s="15">
        <v>10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5"/>
      <c r="C27" s="15"/>
      <c r="D27" s="15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6" t="s">
        <v>6</v>
      </c>
      <c r="B28" s="20">
        <v>227</v>
      </c>
      <c r="C28" s="31">
        <v>40</v>
      </c>
      <c r="D28" s="20">
        <v>40</v>
      </c>
      <c r="E28" s="16">
        <v>4.41</v>
      </c>
      <c r="F28" s="16">
        <v>4.41</v>
      </c>
      <c r="G28" s="16">
        <v>2.72</v>
      </c>
      <c r="H28" s="16">
        <v>2.72</v>
      </c>
      <c r="I28" s="16">
        <v>0.22</v>
      </c>
      <c r="J28" s="16">
        <v>0.22</v>
      </c>
      <c r="K28" s="16">
        <v>40.6</v>
      </c>
      <c r="L28" s="16">
        <v>40.6</v>
      </c>
      <c r="M28" s="16">
        <v>0</v>
      </c>
      <c r="N28" s="16">
        <v>0</v>
      </c>
    </row>
    <row r="29" spans="1:14" x14ac:dyDescent="0.25">
      <c r="A29" s="15" t="s">
        <v>113</v>
      </c>
      <c r="B29" s="13"/>
      <c r="C29" s="13"/>
      <c r="D29" s="13"/>
      <c r="E29" s="13">
        <f t="shared" ref="E29:N29" si="0">E24+E18+E6+E28</f>
        <v>18.78</v>
      </c>
      <c r="F29" s="13">
        <f t="shared" si="0"/>
        <v>22.19</v>
      </c>
      <c r="G29" s="13">
        <f t="shared" si="0"/>
        <v>17.559999999999999</v>
      </c>
      <c r="H29" s="13">
        <f t="shared" si="0"/>
        <v>19.13</v>
      </c>
      <c r="I29" s="13">
        <f t="shared" si="0"/>
        <v>47.739999999999995</v>
      </c>
      <c r="J29" s="13">
        <f t="shared" si="0"/>
        <v>57.64</v>
      </c>
      <c r="K29" s="13">
        <f t="shared" si="0"/>
        <v>425.35</v>
      </c>
      <c r="L29" s="13">
        <f t="shared" si="0"/>
        <v>509.73</v>
      </c>
      <c r="M29" s="13">
        <f t="shared" si="0"/>
        <v>1.79</v>
      </c>
      <c r="N29" s="13">
        <f t="shared" si="0"/>
        <v>2.19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7</v>
      </c>
      <c r="B31" s="13"/>
      <c r="C31" s="15"/>
      <c r="D31" s="15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6" t="s">
        <v>394</v>
      </c>
      <c r="B32" s="16">
        <v>359</v>
      </c>
      <c r="C32" s="20">
        <v>120</v>
      </c>
      <c r="D32" s="20">
        <v>150</v>
      </c>
      <c r="E32" s="16">
        <v>0</v>
      </c>
      <c r="F32" s="16">
        <v>0</v>
      </c>
      <c r="G32" s="16">
        <v>0</v>
      </c>
      <c r="H32" s="16">
        <v>0</v>
      </c>
      <c r="I32" s="16">
        <v>19.440000000000001</v>
      </c>
      <c r="J32" s="16">
        <v>21.77</v>
      </c>
      <c r="K32" s="16">
        <v>71.28</v>
      </c>
      <c r="L32" s="16">
        <v>87.48</v>
      </c>
      <c r="M32" s="16">
        <v>0</v>
      </c>
      <c r="N32" s="16">
        <v>0</v>
      </c>
    </row>
    <row r="33" spans="1:14" x14ac:dyDescent="0.25">
      <c r="A33" s="13" t="s">
        <v>114</v>
      </c>
      <c r="B33" s="13"/>
      <c r="C33" s="15">
        <v>14</v>
      </c>
      <c r="D33" s="15">
        <v>18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 t="s">
        <v>105</v>
      </c>
      <c r="B34" s="13"/>
      <c r="C34" s="15">
        <v>8</v>
      </c>
      <c r="D34" s="15">
        <v>10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 t="s">
        <v>104</v>
      </c>
      <c r="B35" s="13"/>
      <c r="C35" s="15">
        <v>120</v>
      </c>
      <c r="D35" s="15">
        <v>150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6"/>
      <c r="B36" s="16"/>
      <c r="C36" s="20"/>
      <c r="D36" s="20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x14ac:dyDescent="0.25">
      <c r="A37" s="15" t="s">
        <v>113</v>
      </c>
      <c r="B37" s="13"/>
      <c r="C37" s="13"/>
      <c r="D37" s="13"/>
      <c r="E37" s="13">
        <f t="shared" ref="E37:N37" si="1">E36+E32</f>
        <v>0</v>
      </c>
      <c r="F37" s="13">
        <f t="shared" si="1"/>
        <v>0</v>
      </c>
      <c r="G37" s="13">
        <f t="shared" si="1"/>
        <v>0</v>
      </c>
      <c r="H37" s="13">
        <f t="shared" si="1"/>
        <v>0</v>
      </c>
      <c r="I37" s="13">
        <f t="shared" si="1"/>
        <v>19.440000000000001</v>
      </c>
      <c r="J37" s="13">
        <f t="shared" si="1"/>
        <v>21.77</v>
      </c>
      <c r="K37" s="13">
        <f t="shared" si="1"/>
        <v>71.28</v>
      </c>
      <c r="L37" s="13">
        <f t="shared" si="1"/>
        <v>87.48</v>
      </c>
      <c r="M37" s="13">
        <f t="shared" si="1"/>
        <v>0</v>
      </c>
      <c r="N37" s="13">
        <f t="shared" si="1"/>
        <v>0</v>
      </c>
    </row>
    <row r="38" spans="1:14" x14ac:dyDescent="0.25">
      <c r="A38" s="14" t="s">
        <v>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s="21" customFormat="1" ht="14.25" x14ac:dyDescent="0.2">
      <c r="A39" s="16" t="s">
        <v>518</v>
      </c>
      <c r="B39" s="16">
        <v>70</v>
      </c>
      <c r="C39" s="16">
        <v>40</v>
      </c>
      <c r="D39" s="16">
        <v>60</v>
      </c>
      <c r="E39" s="16">
        <v>0.45</v>
      </c>
      <c r="F39" s="16">
        <v>0.67</v>
      </c>
      <c r="G39" s="16">
        <v>2.4300000000000002</v>
      </c>
      <c r="H39" s="16">
        <v>3.64</v>
      </c>
      <c r="I39" s="16">
        <v>4.9000000000000004</v>
      </c>
      <c r="J39" s="16">
        <v>7.35</v>
      </c>
      <c r="K39" s="16">
        <v>43.3</v>
      </c>
      <c r="L39" s="16">
        <v>64.95</v>
      </c>
      <c r="M39" s="16">
        <v>1.44</v>
      </c>
      <c r="N39" s="16">
        <v>2.16</v>
      </c>
    </row>
    <row r="40" spans="1:14" x14ac:dyDescent="0.25">
      <c r="A40" s="13" t="s">
        <v>518</v>
      </c>
      <c r="B40" s="13"/>
      <c r="C40" s="15" t="s">
        <v>456</v>
      </c>
      <c r="D40" s="15" t="s">
        <v>519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29.25" x14ac:dyDescent="0.25">
      <c r="A42" s="36" t="s">
        <v>268</v>
      </c>
      <c r="B42" s="16">
        <v>86</v>
      </c>
      <c r="C42" s="34" t="s">
        <v>157</v>
      </c>
      <c r="D42" s="20" t="s">
        <v>342</v>
      </c>
      <c r="E42" s="16">
        <v>4.58</v>
      </c>
      <c r="F42" s="16">
        <v>6.18</v>
      </c>
      <c r="G42" s="16">
        <v>5.78</v>
      </c>
      <c r="H42" s="16">
        <v>6.8</v>
      </c>
      <c r="I42" s="16">
        <v>18.84</v>
      </c>
      <c r="J42" s="16">
        <v>23.1</v>
      </c>
      <c r="K42" s="16">
        <v>133.91</v>
      </c>
      <c r="L42" s="16">
        <v>156.6</v>
      </c>
      <c r="M42" s="16">
        <v>7.87</v>
      </c>
      <c r="N42" s="16">
        <v>8.82</v>
      </c>
    </row>
    <row r="43" spans="1:14" x14ac:dyDescent="0.25">
      <c r="A43" s="13" t="s">
        <v>212</v>
      </c>
      <c r="B43" s="13"/>
      <c r="C43" s="15" t="s">
        <v>117</v>
      </c>
      <c r="D43" s="15" t="s">
        <v>343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122</v>
      </c>
      <c r="B44" s="13"/>
      <c r="C44" s="15" t="s">
        <v>335</v>
      </c>
      <c r="D44" s="15" t="s">
        <v>336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126</v>
      </c>
      <c r="B45" s="13"/>
      <c r="C45" s="17" t="s">
        <v>267</v>
      </c>
      <c r="D45" s="17" t="s">
        <v>141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123</v>
      </c>
      <c r="B46" s="13"/>
      <c r="C46" s="17" t="s">
        <v>124</v>
      </c>
      <c r="D46" s="17" t="s">
        <v>182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269</v>
      </c>
      <c r="B47" s="13"/>
      <c r="C47" s="17" t="s">
        <v>174</v>
      </c>
      <c r="D47" s="17" t="s">
        <v>331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129</v>
      </c>
      <c r="B48" s="13"/>
      <c r="C48" s="13">
        <v>2</v>
      </c>
      <c r="D48" s="13">
        <v>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104</v>
      </c>
      <c r="B49" s="13"/>
      <c r="C49" s="13">
        <v>180</v>
      </c>
      <c r="D49" s="13">
        <v>200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106</v>
      </c>
      <c r="B50" s="13"/>
      <c r="C50" s="13">
        <v>1</v>
      </c>
      <c r="D50" s="13">
        <v>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26" t="s">
        <v>468</v>
      </c>
      <c r="B51" s="13"/>
      <c r="C51" s="30">
        <v>7</v>
      </c>
      <c r="D51" s="15">
        <v>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23" t="s">
        <v>45</v>
      </c>
      <c r="B53" s="20">
        <v>362</v>
      </c>
      <c r="C53" s="16">
        <v>100</v>
      </c>
      <c r="D53" s="20">
        <v>150</v>
      </c>
      <c r="E53" s="16">
        <v>1.66</v>
      </c>
      <c r="F53" s="16">
        <v>2.4900000000000002</v>
      </c>
      <c r="G53" s="16">
        <v>3.86</v>
      </c>
      <c r="H53" s="16">
        <v>5.8</v>
      </c>
      <c r="I53" s="16">
        <v>12.38</v>
      </c>
      <c r="J53" s="16">
        <v>14.07</v>
      </c>
      <c r="K53" s="16">
        <v>85.78</v>
      </c>
      <c r="L53" s="16">
        <v>128.66999999999999</v>
      </c>
      <c r="M53" s="16">
        <v>20.6</v>
      </c>
      <c r="N53" s="16">
        <v>31</v>
      </c>
    </row>
    <row r="54" spans="1:14" x14ac:dyDescent="0.25">
      <c r="A54" s="13" t="s">
        <v>122</v>
      </c>
      <c r="B54" s="13"/>
      <c r="C54" s="15" t="s">
        <v>223</v>
      </c>
      <c r="D54" s="15" t="s">
        <v>337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120</v>
      </c>
      <c r="B55" s="13"/>
      <c r="C55" s="15" t="s">
        <v>119</v>
      </c>
      <c r="D55" s="15" t="s">
        <v>488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179</v>
      </c>
      <c r="B56" s="13"/>
      <c r="C56" s="17" t="s">
        <v>270</v>
      </c>
      <c r="D56" s="15" t="s">
        <v>489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126</v>
      </c>
      <c r="B57" s="13"/>
      <c r="C57" s="17" t="s">
        <v>124</v>
      </c>
      <c r="D57" s="17" t="s">
        <v>492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465</v>
      </c>
      <c r="B58" s="13"/>
      <c r="C58" s="13">
        <v>3</v>
      </c>
      <c r="D58" s="13">
        <v>7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128</v>
      </c>
      <c r="B59" s="13"/>
      <c r="C59" s="13">
        <v>3</v>
      </c>
      <c r="D59" s="13">
        <v>7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106</v>
      </c>
      <c r="B60" s="13"/>
      <c r="C60" s="13">
        <v>1</v>
      </c>
      <c r="D60" s="13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470</v>
      </c>
      <c r="B61" s="13"/>
      <c r="C61" s="13">
        <v>2</v>
      </c>
      <c r="D61" s="13">
        <v>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104</v>
      </c>
      <c r="B62" s="13"/>
      <c r="C62" s="13">
        <v>26</v>
      </c>
      <c r="D62" s="13">
        <v>39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36" t="s">
        <v>274</v>
      </c>
      <c r="B64" s="20">
        <v>299</v>
      </c>
      <c r="C64" s="20">
        <v>60</v>
      </c>
      <c r="D64" s="20">
        <v>75</v>
      </c>
      <c r="E64" s="16">
        <v>7.66</v>
      </c>
      <c r="F64" s="16">
        <v>9.57</v>
      </c>
      <c r="G64" s="16">
        <v>4.3</v>
      </c>
      <c r="H64" s="16">
        <v>4.9000000000000004</v>
      </c>
      <c r="I64" s="16">
        <v>8.5</v>
      </c>
      <c r="J64" s="16">
        <v>10.62</v>
      </c>
      <c r="K64" s="16">
        <v>117.44</v>
      </c>
      <c r="L64" s="16">
        <v>146.80000000000001</v>
      </c>
      <c r="M64" s="16">
        <v>0.5</v>
      </c>
      <c r="N64" s="16">
        <v>0.62</v>
      </c>
    </row>
    <row r="65" spans="1:14" x14ac:dyDescent="0.25">
      <c r="A65" s="13" t="s">
        <v>271</v>
      </c>
      <c r="B65" s="20"/>
      <c r="C65" s="17" t="s">
        <v>272</v>
      </c>
      <c r="D65" s="17" t="s">
        <v>276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469</v>
      </c>
      <c r="B66" s="20"/>
      <c r="C66" s="17" t="s">
        <v>273</v>
      </c>
      <c r="D66" s="17" t="s">
        <v>277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104</v>
      </c>
      <c r="B67" s="20"/>
      <c r="C67" s="17" t="s">
        <v>139</v>
      </c>
      <c r="D67" s="17" t="s">
        <v>273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126</v>
      </c>
      <c r="B68" s="20"/>
      <c r="C68" s="17" t="s">
        <v>189</v>
      </c>
      <c r="D68" s="17" t="s">
        <v>180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3" t="s">
        <v>470</v>
      </c>
      <c r="B69" s="20"/>
      <c r="C69" s="17" t="s">
        <v>143</v>
      </c>
      <c r="D69" s="17" t="s">
        <v>144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3" t="s">
        <v>106</v>
      </c>
      <c r="B70" s="20"/>
      <c r="C70" s="17" t="s">
        <v>145</v>
      </c>
      <c r="D70" s="17" t="s">
        <v>145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3" t="s">
        <v>241</v>
      </c>
      <c r="B71" s="20"/>
      <c r="C71" s="17" t="s">
        <v>145</v>
      </c>
      <c r="D71" s="17" t="s">
        <v>145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129</v>
      </c>
      <c r="B72" s="15"/>
      <c r="C72" s="17" t="s">
        <v>145</v>
      </c>
      <c r="D72" s="17" t="s">
        <v>145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6" t="s">
        <v>151</v>
      </c>
      <c r="B74" s="20"/>
      <c r="C74" s="20">
        <v>30</v>
      </c>
      <c r="D74" s="20">
        <v>50</v>
      </c>
      <c r="E74" s="16">
        <v>1.91</v>
      </c>
      <c r="F74" s="16">
        <v>3.19</v>
      </c>
      <c r="G74" s="16">
        <v>0.24</v>
      </c>
      <c r="H74" s="16">
        <v>0.4</v>
      </c>
      <c r="I74" s="16">
        <v>12.43</v>
      </c>
      <c r="J74" s="16">
        <v>20.71</v>
      </c>
      <c r="K74" s="16">
        <v>52.61</v>
      </c>
      <c r="L74" s="16">
        <v>87.68</v>
      </c>
      <c r="M74" s="16">
        <v>0</v>
      </c>
      <c r="N74" s="16">
        <v>0</v>
      </c>
    </row>
    <row r="75" spans="1:14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6" t="s">
        <v>152</v>
      </c>
      <c r="B76" s="16">
        <v>390</v>
      </c>
      <c r="C76" s="16">
        <v>120</v>
      </c>
      <c r="D76" s="16">
        <v>150</v>
      </c>
      <c r="E76" s="16">
        <v>0.03</v>
      </c>
      <c r="F76" s="16">
        <v>0.04</v>
      </c>
      <c r="G76" s="16">
        <v>0</v>
      </c>
      <c r="H76" s="16">
        <v>0</v>
      </c>
      <c r="I76" s="16">
        <v>10.19</v>
      </c>
      <c r="J76" s="16">
        <v>12.74</v>
      </c>
      <c r="K76" s="16">
        <v>41</v>
      </c>
      <c r="L76" s="16">
        <v>51.11</v>
      </c>
      <c r="M76" s="16">
        <v>0.02</v>
      </c>
      <c r="N76" s="16">
        <v>0.03</v>
      </c>
    </row>
    <row r="77" spans="1:14" x14ac:dyDescent="0.25">
      <c r="A77" s="13" t="s">
        <v>153</v>
      </c>
      <c r="B77" s="13"/>
      <c r="C77" s="15" t="s">
        <v>154</v>
      </c>
      <c r="D77" s="15" t="s">
        <v>155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133</v>
      </c>
      <c r="B78" s="13"/>
      <c r="C78" s="13">
        <v>7</v>
      </c>
      <c r="D78" s="13">
        <v>9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156</v>
      </c>
      <c r="B79" s="13"/>
      <c r="C79" s="13">
        <v>122</v>
      </c>
      <c r="D79" s="13">
        <v>152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5" t="s">
        <v>113</v>
      </c>
      <c r="B80" s="13"/>
      <c r="C80" s="13"/>
      <c r="D80" s="13"/>
      <c r="E80" s="13">
        <f t="shared" ref="E80:N80" si="2">E76+E74+E64+E53+E42+E39</f>
        <v>16.29</v>
      </c>
      <c r="F80" s="13">
        <f t="shared" si="2"/>
        <v>22.14</v>
      </c>
      <c r="G80" s="13">
        <f t="shared" si="2"/>
        <v>16.61</v>
      </c>
      <c r="H80" s="13">
        <f t="shared" si="2"/>
        <v>21.540000000000003</v>
      </c>
      <c r="I80" s="13">
        <f t="shared" si="2"/>
        <v>67.240000000000009</v>
      </c>
      <c r="J80" s="13">
        <f t="shared" si="2"/>
        <v>88.59</v>
      </c>
      <c r="K80" s="13">
        <f t="shared" si="2"/>
        <v>474.04</v>
      </c>
      <c r="L80" s="13">
        <f t="shared" si="2"/>
        <v>635.81000000000006</v>
      </c>
      <c r="M80" s="13">
        <f t="shared" si="2"/>
        <v>30.430000000000003</v>
      </c>
      <c r="N80" s="13">
        <f t="shared" si="2"/>
        <v>42.629999999999995</v>
      </c>
    </row>
    <row r="81" spans="1:14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4" t="s">
        <v>10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6" t="s">
        <v>368</v>
      </c>
      <c r="B83" s="16">
        <v>420</v>
      </c>
      <c r="C83" s="16">
        <v>200</v>
      </c>
      <c r="D83" s="16">
        <v>200</v>
      </c>
      <c r="E83" s="16">
        <v>5.2</v>
      </c>
      <c r="F83" s="16">
        <v>5.2</v>
      </c>
      <c r="G83" s="16">
        <v>5</v>
      </c>
      <c r="H83" s="16">
        <v>5</v>
      </c>
      <c r="I83" s="16">
        <v>8</v>
      </c>
      <c r="J83" s="16">
        <v>8</v>
      </c>
      <c r="K83" s="16">
        <v>88.2</v>
      </c>
      <c r="L83" s="16">
        <v>88.2</v>
      </c>
      <c r="M83" s="16">
        <v>0</v>
      </c>
      <c r="N83" s="16">
        <v>0</v>
      </c>
    </row>
    <row r="84" spans="1:14" x14ac:dyDescent="0.25">
      <c r="A84" s="16" t="s">
        <v>13</v>
      </c>
      <c r="B84" s="20"/>
      <c r="C84" s="20">
        <v>25</v>
      </c>
      <c r="D84" s="20">
        <v>50</v>
      </c>
      <c r="E84" s="16">
        <v>0.64</v>
      </c>
      <c r="F84" s="16">
        <v>1.29</v>
      </c>
      <c r="G84" s="16">
        <v>0.56000000000000005</v>
      </c>
      <c r="H84" s="16">
        <v>1.1299999999999999</v>
      </c>
      <c r="I84" s="16">
        <v>13.24</v>
      </c>
      <c r="J84" s="16">
        <v>26.48</v>
      </c>
      <c r="K84" s="16">
        <v>69.260000000000005</v>
      </c>
      <c r="L84" s="16">
        <v>138.52000000000001</v>
      </c>
      <c r="M84" s="16">
        <v>0.13</v>
      </c>
      <c r="N84" s="16">
        <v>0.26</v>
      </c>
    </row>
    <row r="85" spans="1:14" x14ac:dyDescent="0.25">
      <c r="A85" s="15" t="s">
        <v>113</v>
      </c>
      <c r="B85" s="13"/>
      <c r="C85" s="13"/>
      <c r="D85" s="13"/>
      <c r="E85" s="13">
        <f t="shared" ref="E85:N85" si="3">E84+E83</f>
        <v>5.84</v>
      </c>
      <c r="F85" s="13">
        <f t="shared" si="3"/>
        <v>6.49</v>
      </c>
      <c r="G85" s="13">
        <f t="shared" si="3"/>
        <v>5.5600000000000005</v>
      </c>
      <c r="H85" s="13">
        <f t="shared" si="3"/>
        <v>6.13</v>
      </c>
      <c r="I85" s="13">
        <f t="shared" si="3"/>
        <v>21.240000000000002</v>
      </c>
      <c r="J85" s="13">
        <f t="shared" si="3"/>
        <v>34.480000000000004</v>
      </c>
      <c r="K85" s="13">
        <f t="shared" si="3"/>
        <v>157.46</v>
      </c>
      <c r="L85" s="13">
        <f t="shared" si="3"/>
        <v>226.72000000000003</v>
      </c>
      <c r="M85" s="13">
        <f t="shared" si="3"/>
        <v>0.13</v>
      </c>
      <c r="N85" s="13">
        <f t="shared" si="3"/>
        <v>0.26</v>
      </c>
    </row>
    <row r="86" spans="1:14" s="21" customFormat="1" ht="14.25" x14ac:dyDescent="0.2">
      <c r="A86" s="16" t="s">
        <v>165</v>
      </c>
      <c r="B86" s="16"/>
      <c r="C86" s="16"/>
      <c r="D86" s="16"/>
      <c r="E86" s="16">
        <f t="shared" ref="E86:N86" si="4">E85+E80+E37+E29</f>
        <v>40.909999999999997</v>
      </c>
      <c r="F86" s="16">
        <f t="shared" si="4"/>
        <v>50.820000000000007</v>
      </c>
      <c r="G86" s="16">
        <f t="shared" si="4"/>
        <v>39.730000000000004</v>
      </c>
      <c r="H86" s="16">
        <f t="shared" si="4"/>
        <v>46.8</v>
      </c>
      <c r="I86" s="16">
        <f t="shared" si="4"/>
        <v>155.66000000000003</v>
      </c>
      <c r="J86" s="16">
        <f t="shared" si="4"/>
        <v>202.48000000000002</v>
      </c>
      <c r="K86" s="16">
        <f t="shared" si="4"/>
        <v>1128.1300000000001</v>
      </c>
      <c r="L86" s="16">
        <f t="shared" si="4"/>
        <v>1459.7400000000002</v>
      </c>
      <c r="M86" s="16">
        <f t="shared" si="4"/>
        <v>32.35</v>
      </c>
      <c r="N86" s="16">
        <f t="shared" si="4"/>
        <v>45.079999999999991</v>
      </c>
    </row>
    <row r="87" spans="1:14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opLeftCell="A10" workbookViewId="0">
      <selection activeCell="A40" sqref="A40"/>
    </sheetView>
  </sheetViews>
  <sheetFormatPr defaultRowHeight="15" x14ac:dyDescent="0.25"/>
  <cols>
    <col min="1" max="1" width="39.7109375" style="11" customWidth="1"/>
    <col min="2" max="2" width="9.140625" style="11"/>
    <col min="3" max="3" width="9.140625" style="12"/>
    <col min="4" max="16384" width="9.140625" style="11"/>
  </cols>
  <sheetData>
    <row r="1" spans="1:14" x14ac:dyDescent="0.25">
      <c r="B1" s="11" t="s">
        <v>424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360</v>
      </c>
      <c r="B6" s="37">
        <v>199</v>
      </c>
      <c r="C6" s="20" t="s">
        <v>195</v>
      </c>
      <c r="D6" s="20" t="s">
        <v>196</v>
      </c>
      <c r="E6" s="16">
        <v>4.17</v>
      </c>
      <c r="F6" s="16">
        <v>5.3</v>
      </c>
      <c r="G6" s="16">
        <v>6.98</v>
      </c>
      <c r="H6" s="16">
        <v>9.3699999999999992</v>
      </c>
      <c r="I6" s="16">
        <v>20.22</v>
      </c>
      <c r="J6" s="16">
        <v>24.26</v>
      </c>
      <c r="K6" s="16">
        <v>145.16999999999999</v>
      </c>
      <c r="L6" s="16">
        <v>189</v>
      </c>
      <c r="M6" s="16">
        <v>1.45</v>
      </c>
      <c r="N6" s="16">
        <v>1.89</v>
      </c>
    </row>
    <row r="7" spans="1:14" x14ac:dyDescent="0.25">
      <c r="A7" s="13" t="s">
        <v>293</v>
      </c>
      <c r="B7" s="15"/>
      <c r="C7" s="15">
        <v>14</v>
      </c>
      <c r="D7" s="13">
        <v>19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466</v>
      </c>
      <c r="B8" s="15"/>
      <c r="C8" s="15">
        <v>125</v>
      </c>
      <c r="D8" s="13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104</v>
      </c>
      <c r="B9" s="15"/>
      <c r="C9" s="15">
        <v>18</v>
      </c>
      <c r="D9" s="13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105</v>
      </c>
      <c r="B10" s="15"/>
      <c r="C10" s="15">
        <v>5</v>
      </c>
      <c r="D10" s="13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106</v>
      </c>
      <c r="B11" s="15"/>
      <c r="C11" s="15">
        <v>1</v>
      </c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465</v>
      </c>
      <c r="B12" s="15"/>
      <c r="C12" s="15">
        <v>5</v>
      </c>
      <c r="D12" s="13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5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12</v>
      </c>
      <c r="B14" s="20">
        <v>416</v>
      </c>
      <c r="C14" s="20">
        <v>150</v>
      </c>
      <c r="D14" s="20">
        <v>200</v>
      </c>
      <c r="E14" s="16">
        <v>3.06</v>
      </c>
      <c r="F14" s="16">
        <v>4.08</v>
      </c>
      <c r="G14" s="16">
        <v>2.96</v>
      </c>
      <c r="H14" s="16">
        <v>3.94</v>
      </c>
      <c r="I14" s="16">
        <v>12.47</v>
      </c>
      <c r="J14" s="16">
        <v>16.600000000000001</v>
      </c>
      <c r="K14" s="16">
        <v>87.6</v>
      </c>
      <c r="L14" s="16">
        <v>116.8</v>
      </c>
      <c r="M14" s="16">
        <v>1.07</v>
      </c>
      <c r="N14" s="16">
        <v>1.42</v>
      </c>
    </row>
    <row r="15" spans="1:14" x14ac:dyDescent="0.25">
      <c r="A15" s="13" t="s">
        <v>110</v>
      </c>
      <c r="B15" s="15"/>
      <c r="C15" s="15">
        <v>2</v>
      </c>
      <c r="D15" s="15">
        <v>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105</v>
      </c>
      <c r="B16" s="15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466</v>
      </c>
      <c r="B17" s="15"/>
      <c r="C17" s="15">
        <v>92</v>
      </c>
      <c r="D17" s="15">
        <v>122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104</v>
      </c>
      <c r="B18" s="15"/>
      <c r="C18" s="15">
        <v>65</v>
      </c>
      <c r="D18" s="15">
        <v>87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25</v>
      </c>
      <c r="B20" s="20">
        <v>1</v>
      </c>
      <c r="C20" s="31" t="s">
        <v>112</v>
      </c>
      <c r="D20" s="31" t="s">
        <v>260</v>
      </c>
      <c r="E20" s="16">
        <v>2.91</v>
      </c>
      <c r="F20" s="16">
        <v>3.62</v>
      </c>
      <c r="G20" s="16">
        <v>5.88</v>
      </c>
      <c r="H20" s="16">
        <v>5.97</v>
      </c>
      <c r="I20" s="16">
        <v>17.43</v>
      </c>
      <c r="J20" s="16">
        <v>21.8</v>
      </c>
      <c r="K20" s="16">
        <v>143</v>
      </c>
      <c r="L20" s="16">
        <v>164.33</v>
      </c>
      <c r="M20" s="16">
        <v>0</v>
      </c>
      <c r="N20" s="16">
        <v>0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10</v>
      </c>
      <c r="D22" s="15">
        <v>10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5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5"/>
      <c r="D24" s="13"/>
      <c r="E24" s="13">
        <f>E20+E14+E6</f>
        <v>10.14</v>
      </c>
      <c r="F24" s="13">
        <f t="shared" ref="F24:N24" si="0">F20+F14+F6</f>
        <v>13</v>
      </c>
      <c r="G24" s="13">
        <f t="shared" si="0"/>
        <v>15.82</v>
      </c>
      <c r="H24" s="13">
        <f t="shared" si="0"/>
        <v>19.28</v>
      </c>
      <c r="I24" s="13">
        <f t="shared" si="0"/>
        <v>50.12</v>
      </c>
      <c r="J24" s="13">
        <f t="shared" si="0"/>
        <v>62.660000000000011</v>
      </c>
      <c r="K24" s="13">
        <f t="shared" si="0"/>
        <v>375.77</v>
      </c>
      <c r="L24" s="13">
        <f t="shared" si="0"/>
        <v>470.13</v>
      </c>
      <c r="M24" s="13">
        <f t="shared" si="0"/>
        <v>2.52</v>
      </c>
      <c r="N24" s="13">
        <f t="shared" si="0"/>
        <v>3.3099999999999996</v>
      </c>
    </row>
    <row r="25" spans="1:14" x14ac:dyDescent="0.25">
      <c r="A25" s="13"/>
      <c r="B25" s="13"/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367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6" t="s">
        <v>366</v>
      </c>
      <c r="B28" s="16">
        <v>386</v>
      </c>
      <c r="C28" s="20">
        <v>85</v>
      </c>
      <c r="D28" s="20">
        <v>85</v>
      </c>
      <c r="E28" s="16">
        <v>0.3</v>
      </c>
      <c r="F28" s="16">
        <v>0.3</v>
      </c>
      <c r="G28" s="16">
        <v>0.11</v>
      </c>
      <c r="H28" s="16">
        <v>0.11</v>
      </c>
      <c r="I28" s="16">
        <v>10.31</v>
      </c>
      <c r="J28" s="16">
        <v>10.31</v>
      </c>
      <c r="K28" s="16">
        <v>48.45</v>
      </c>
      <c r="L28" s="16">
        <v>48.45</v>
      </c>
      <c r="M28" s="16">
        <v>4.2</v>
      </c>
      <c r="N28" s="16">
        <v>4.2</v>
      </c>
    </row>
    <row r="29" spans="1:14" x14ac:dyDescent="0.25">
      <c r="A29" s="15" t="s">
        <v>113</v>
      </c>
      <c r="B29" s="13"/>
      <c r="C29" s="15"/>
      <c r="D29" s="13"/>
      <c r="E29" s="13">
        <f>E28+E27</f>
        <v>1.05</v>
      </c>
      <c r="F29" s="13">
        <f t="shared" ref="F29:N29" si="1">F28+F27</f>
        <v>1.05</v>
      </c>
      <c r="G29" s="13">
        <f t="shared" si="1"/>
        <v>0.11</v>
      </c>
      <c r="H29" s="13">
        <f t="shared" si="1"/>
        <v>0.11</v>
      </c>
      <c r="I29" s="13">
        <f t="shared" si="1"/>
        <v>19.3</v>
      </c>
      <c r="J29" s="13">
        <f t="shared" si="1"/>
        <v>19.3</v>
      </c>
      <c r="K29" s="13">
        <f t="shared" si="1"/>
        <v>110.01</v>
      </c>
      <c r="L29" s="13">
        <f t="shared" si="1"/>
        <v>110.01</v>
      </c>
      <c r="M29" s="13">
        <f t="shared" si="1"/>
        <v>7.44</v>
      </c>
      <c r="N29" s="13">
        <f t="shared" si="1"/>
        <v>7.44</v>
      </c>
    </row>
    <row r="30" spans="1:14" x14ac:dyDescent="0.25">
      <c r="A30" s="13"/>
      <c r="B30" s="13"/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1" customFormat="1" ht="14.25" x14ac:dyDescent="0.2">
      <c r="A32" s="16" t="s">
        <v>498</v>
      </c>
      <c r="B32" s="16">
        <v>67</v>
      </c>
      <c r="C32" s="20">
        <v>40</v>
      </c>
      <c r="D32" s="20">
        <v>60</v>
      </c>
      <c r="E32" s="16">
        <v>1.1200000000000001</v>
      </c>
      <c r="F32" s="16">
        <v>1.68</v>
      </c>
      <c r="G32" s="16">
        <v>2.46</v>
      </c>
      <c r="H32" s="16">
        <v>3.7</v>
      </c>
      <c r="I32" s="16">
        <v>2.31</v>
      </c>
      <c r="J32" s="16">
        <v>3.468</v>
      </c>
      <c r="K32" s="16">
        <v>42.48</v>
      </c>
      <c r="L32" s="16">
        <v>53.11</v>
      </c>
      <c r="M32" s="16">
        <v>10</v>
      </c>
      <c r="N32" s="16">
        <v>15</v>
      </c>
    </row>
    <row r="33" spans="1:14" s="21" customFormat="1" x14ac:dyDescent="0.25">
      <c r="A33" s="13" t="s">
        <v>122</v>
      </c>
      <c r="B33" s="16"/>
      <c r="C33" s="15" t="s">
        <v>499</v>
      </c>
      <c r="D33" s="15" t="s">
        <v>500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s="21" customFormat="1" x14ac:dyDescent="0.25">
      <c r="A34" s="13" t="s">
        <v>179</v>
      </c>
      <c r="B34" s="16"/>
      <c r="C34" s="17" t="s">
        <v>141</v>
      </c>
      <c r="D34" s="17" t="s">
        <v>160</v>
      </c>
      <c r="E34" s="20"/>
      <c r="F34" s="16"/>
      <c r="G34" s="16"/>
      <c r="H34" s="16"/>
      <c r="I34" s="16"/>
      <c r="J34" s="16"/>
      <c r="K34" s="16"/>
      <c r="L34" s="16"/>
      <c r="M34" s="16"/>
      <c r="N34" s="16"/>
    </row>
    <row r="35" spans="1:14" s="21" customFormat="1" x14ac:dyDescent="0.25">
      <c r="A35" s="13" t="s">
        <v>118</v>
      </c>
      <c r="B35" s="16"/>
      <c r="C35" s="17" t="s">
        <v>124</v>
      </c>
      <c r="D35" s="17" t="s">
        <v>181</v>
      </c>
      <c r="E35" s="20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13" t="s">
        <v>126</v>
      </c>
      <c r="B36" s="13"/>
      <c r="C36" s="17" t="s">
        <v>257</v>
      </c>
      <c r="D36" s="17" t="s">
        <v>182</v>
      </c>
      <c r="E36" s="15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501</v>
      </c>
      <c r="B37" s="13"/>
      <c r="C37" s="17" t="s">
        <v>160</v>
      </c>
      <c r="D37" s="17" t="s">
        <v>503</v>
      </c>
      <c r="E37" s="15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129</v>
      </c>
      <c r="B38" s="13"/>
      <c r="C38" s="17" t="s">
        <v>143</v>
      </c>
      <c r="D38" s="17" t="s">
        <v>216</v>
      </c>
      <c r="E38" s="15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502</v>
      </c>
      <c r="B39" s="13"/>
      <c r="C39" s="17" t="s">
        <v>145</v>
      </c>
      <c r="D39" s="17" t="s">
        <v>145</v>
      </c>
      <c r="E39" s="15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/>
      <c r="B40" s="13"/>
      <c r="C40" s="1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29.25" x14ac:dyDescent="0.25">
      <c r="A41" s="32" t="s">
        <v>245</v>
      </c>
      <c r="B41" s="21">
        <v>87</v>
      </c>
      <c r="C41" s="20" t="s">
        <v>248</v>
      </c>
      <c r="D41" s="20" t="s">
        <v>344</v>
      </c>
      <c r="E41" s="16">
        <v>5.48</v>
      </c>
      <c r="F41" s="16">
        <v>6.11</v>
      </c>
      <c r="G41" s="16">
        <v>4.87</v>
      </c>
      <c r="H41" s="16">
        <v>8.24</v>
      </c>
      <c r="I41" s="16">
        <v>11.87</v>
      </c>
      <c r="J41" s="16">
        <v>17.100000000000001</v>
      </c>
      <c r="K41" s="16">
        <v>117.31</v>
      </c>
      <c r="L41" s="16">
        <v>130.88999999999999</v>
      </c>
      <c r="M41" s="16">
        <v>6.8</v>
      </c>
      <c r="N41" s="16">
        <v>9.1</v>
      </c>
    </row>
    <row r="42" spans="1:14" x14ac:dyDescent="0.25">
      <c r="A42" s="13" t="s">
        <v>136</v>
      </c>
      <c r="B42" s="13"/>
      <c r="C42" s="15" t="s">
        <v>117</v>
      </c>
      <c r="D42" s="15" t="s">
        <v>343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246</v>
      </c>
      <c r="B43" s="13"/>
      <c r="C43" s="15">
        <v>14</v>
      </c>
      <c r="D43" s="15">
        <v>15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122</v>
      </c>
      <c r="B44" s="13"/>
      <c r="C44" s="15" t="s">
        <v>337</v>
      </c>
      <c r="D44" s="15" t="s">
        <v>392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126</v>
      </c>
      <c r="B45" s="13"/>
      <c r="C45" s="17" t="s">
        <v>180</v>
      </c>
      <c r="D45" s="17" t="s">
        <v>124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179</v>
      </c>
      <c r="B46" s="13"/>
      <c r="C46" s="17" t="s">
        <v>124</v>
      </c>
      <c r="D46" s="17" t="s">
        <v>182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129</v>
      </c>
      <c r="B47" s="13"/>
      <c r="C47" s="15">
        <v>2</v>
      </c>
      <c r="D47" s="15">
        <v>3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104</v>
      </c>
      <c r="B48" s="13"/>
      <c r="C48" s="15">
        <v>130</v>
      </c>
      <c r="D48" s="15">
        <v>145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106</v>
      </c>
      <c r="B49" s="13"/>
      <c r="C49" s="15">
        <v>1</v>
      </c>
      <c r="D49" s="15">
        <v>1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/>
      <c r="B50" s="13"/>
      <c r="C50" s="1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s="46" customFormat="1" x14ac:dyDescent="0.25">
      <c r="A51" s="44" t="s">
        <v>60</v>
      </c>
      <c r="B51" s="35"/>
      <c r="C51" s="41">
        <v>160</v>
      </c>
      <c r="D51" s="45">
        <v>190</v>
      </c>
      <c r="E51" s="35">
        <v>11.33</v>
      </c>
      <c r="F51" s="35">
        <v>13.46</v>
      </c>
      <c r="G51" s="35">
        <v>7.92</v>
      </c>
      <c r="H51" s="35">
        <v>9.4</v>
      </c>
      <c r="I51" s="35">
        <v>25.8</v>
      </c>
      <c r="J51" s="35">
        <v>30.69</v>
      </c>
      <c r="K51" s="35">
        <v>244.15</v>
      </c>
      <c r="L51" s="35">
        <v>279</v>
      </c>
      <c r="M51" s="35">
        <v>0.82</v>
      </c>
      <c r="N51" s="35">
        <v>0.99</v>
      </c>
    </row>
    <row r="52" spans="1:14" x14ac:dyDescent="0.25">
      <c r="A52" s="13" t="s">
        <v>136</v>
      </c>
      <c r="B52" s="13"/>
      <c r="C52" s="15" t="s">
        <v>328</v>
      </c>
      <c r="D52" s="30" t="s">
        <v>294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295</v>
      </c>
      <c r="B53" s="13"/>
      <c r="C53" s="15">
        <v>39</v>
      </c>
      <c r="D53" s="30">
        <v>46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126</v>
      </c>
      <c r="B54" s="13"/>
      <c r="C54" s="17" t="s">
        <v>247</v>
      </c>
      <c r="D54" s="30" t="s">
        <v>180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26" t="s">
        <v>179</v>
      </c>
      <c r="B55" s="13"/>
      <c r="C55" s="17" t="s">
        <v>329</v>
      </c>
      <c r="D55" s="30" t="s">
        <v>181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26" t="s">
        <v>477</v>
      </c>
      <c r="B56" s="13"/>
      <c r="C56" s="15">
        <v>7</v>
      </c>
      <c r="D56" s="30">
        <v>8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296</v>
      </c>
      <c r="B57" s="16"/>
      <c r="C57" s="15">
        <v>1</v>
      </c>
      <c r="D57" s="34">
        <v>1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3" t="s">
        <v>104</v>
      </c>
      <c r="B58" s="13"/>
      <c r="C58" s="47">
        <v>105</v>
      </c>
      <c r="D58" s="15">
        <v>125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/>
      <c r="B59" s="15"/>
      <c r="C59" s="15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 t="s">
        <v>151</v>
      </c>
      <c r="B60" s="20"/>
      <c r="C60" s="20">
        <v>30</v>
      </c>
      <c r="D60" s="20">
        <v>50</v>
      </c>
      <c r="E60" s="16">
        <v>1.91</v>
      </c>
      <c r="F60" s="16">
        <v>3.19</v>
      </c>
      <c r="G60" s="16">
        <v>0.24</v>
      </c>
      <c r="H60" s="16">
        <v>0.4</v>
      </c>
      <c r="I60" s="16">
        <v>12.43</v>
      </c>
      <c r="J60" s="16">
        <v>20.71</v>
      </c>
      <c r="K60" s="16">
        <v>52.61</v>
      </c>
      <c r="L60" s="16">
        <v>87.68</v>
      </c>
      <c r="M60" s="16">
        <v>0</v>
      </c>
      <c r="N60" s="16">
        <v>0</v>
      </c>
    </row>
    <row r="61" spans="1:14" x14ac:dyDescent="0.25">
      <c r="A61" s="13"/>
      <c r="B61" s="13"/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6" t="s">
        <v>152</v>
      </c>
      <c r="B62" s="16">
        <v>390</v>
      </c>
      <c r="C62" s="20">
        <v>120</v>
      </c>
      <c r="D62" s="16">
        <v>150</v>
      </c>
      <c r="E62" s="16">
        <v>0.03</v>
      </c>
      <c r="F62" s="16">
        <v>0.04</v>
      </c>
      <c r="G62" s="16">
        <v>0</v>
      </c>
      <c r="H62" s="16">
        <v>0</v>
      </c>
      <c r="I62" s="16">
        <v>10.19</v>
      </c>
      <c r="J62" s="16">
        <v>12.74</v>
      </c>
      <c r="K62" s="16">
        <v>41</v>
      </c>
      <c r="L62" s="16">
        <v>51.11</v>
      </c>
      <c r="M62" s="16">
        <v>0.02</v>
      </c>
      <c r="N62" s="16">
        <v>0.03</v>
      </c>
    </row>
    <row r="63" spans="1:14" x14ac:dyDescent="0.25">
      <c r="A63" s="13" t="s">
        <v>153</v>
      </c>
      <c r="B63" s="13"/>
      <c r="C63" s="15" t="s">
        <v>154</v>
      </c>
      <c r="D63" s="15" t="s">
        <v>155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133</v>
      </c>
      <c r="B64" s="13"/>
      <c r="C64" s="15">
        <v>7</v>
      </c>
      <c r="D64" s="13">
        <v>12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156</v>
      </c>
      <c r="B65" s="13"/>
      <c r="C65" s="15">
        <v>122</v>
      </c>
      <c r="D65" s="13">
        <v>152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5" t="s">
        <v>113</v>
      </c>
      <c r="B66" s="13"/>
      <c r="C66" s="15"/>
      <c r="D66" s="13"/>
      <c r="E66" s="13">
        <f t="shared" ref="E66:N66" si="2">E62+E60+E51+E41+E32</f>
        <v>19.87</v>
      </c>
      <c r="F66" s="13">
        <f t="shared" si="2"/>
        <v>24.48</v>
      </c>
      <c r="G66" s="13">
        <f t="shared" si="2"/>
        <v>15.490000000000002</v>
      </c>
      <c r="H66" s="13">
        <f t="shared" si="2"/>
        <v>21.74</v>
      </c>
      <c r="I66" s="13">
        <f t="shared" si="2"/>
        <v>62.6</v>
      </c>
      <c r="J66" s="13">
        <f t="shared" si="2"/>
        <v>84.708000000000013</v>
      </c>
      <c r="K66" s="13">
        <f t="shared" si="2"/>
        <v>497.55</v>
      </c>
      <c r="L66" s="13">
        <f t="shared" si="2"/>
        <v>601.79000000000008</v>
      </c>
      <c r="M66" s="13">
        <f t="shared" si="2"/>
        <v>17.64</v>
      </c>
      <c r="N66" s="13">
        <f t="shared" si="2"/>
        <v>25.119999999999997</v>
      </c>
    </row>
    <row r="67" spans="1:14" x14ac:dyDescent="0.25">
      <c r="A67" s="13"/>
      <c r="B67" s="13"/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4" t="s">
        <v>10</v>
      </c>
      <c r="B68" s="13"/>
      <c r="C68" s="1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6" t="s">
        <v>13</v>
      </c>
      <c r="B69" s="20"/>
      <c r="C69" s="20">
        <v>25</v>
      </c>
      <c r="D69" s="20">
        <v>50</v>
      </c>
      <c r="E69" s="16">
        <v>0.64</v>
      </c>
      <c r="F69" s="16">
        <v>1.29</v>
      </c>
      <c r="G69" s="16">
        <v>0.56000000000000005</v>
      </c>
      <c r="H69" s="16">
        <v>1.1299999999999999</v>
      </c>
      <c r="I69" s="16">
        <v>14.24</v>
      </c>
      <c r="J69" s="16">
        <v>28.48</v>
      </c>
      <c r="K69" s="16">
        <v>69.260000000000005</v>
      </c>
      <c r="L69" s="16">
        <v>138.52000000000001</v>
      </c>
      <c r="M69" s="16">
        <v>0.13</v>
      </c>
      <c r="N69" s="16">
        <v>0.26</v>
      </c>
    </row>
    <row r="70" spans="1:14" x14ac:dyDescent="0.25">
      <c r="A70" s="13"/>
      <c r="B70" s="13"/>
      <c r="C70" s="1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 t="s">
        <v>368</v>
      </c>
      <c r="B71" s="16">
        <v>420</v>
      </c>
      <c r="C71" s="20">
        <v>200</v>
      </c>
      <c r="D71" s="16">
        <v>200</v>
      </c>
      <c r="E71" s="16">
        <v>5.2</v>
      </c>
      <c r="F71" s="16">
        <v>5.2</v>
      </c>
      <c r="G71" s="16">
        <v>5</v>
      </c>
      <c r="H71" s="16">
        <v>5</v>
      </c>
      <c r="I71" s="16">
        <v>8</v>
      </c>
      <c r="J71" s="16">
        <v>8</v>
      </c>
      <c r="K71" s="16">
        <v>88.2</v>
      </c>
      <c r="L71" s="16">
        <v>88.2</v>
      </c>
      <c r="M71" s="16">
        <v>0</v>
      </c>
      <c r="N71" s="16">
        <v>0</v>
      </c>
    </row>
    <row r="72" spans="1:14" x14ac:dyDescent="0.25">
      <c r="A72" s="15" t="s">
        <v>113</v>
      </c>
      <c r="B72" s="13"/>
      <c r="C72" s="15"/>
      <c r="D72" s="13"/>
      <c r="E72" s="13">
        <f t="shared" ref="E72:N72" si="3">E71+E69</f>
        <v>5.84</v>
      </c>
      <c r="F72" s="13">
        <f t="shared" si="3"/>
        <v>6.49</v>
      </c>
      <c r="G72" s="13">
        <f t="shared" si="3"/>
        <v>5.5600000000000005</v>
      </c>
      <c r="H72" s="13">
        <f t="shared" si="3"/>
        <v>6.13</v>
      </c>
      <c r="I72" s="13">
        <f t="shared" si="3"/>
        <v>22.240000000000002</v>
      </c>
      <c r="J72" s="13">
        <f t="shared" si="3"/>
        <v>36.480000000000004</v>
      </c>
      <c r="K72" s="13">
        <f t="shared" si="3"/>
        <v>157.46</v>
      </c>
      <c r="L72" s="13">
        <f t="shared" si="3"/>
        <v>226.72000000000003</v>
      </c>
      <c r="M72" s="13">
        <f t="shared" si="3"/>
        <v>0.13</v>
      </c>
      <c r="N72" s="13">
        <f t="shared" si="3"/>
        <v>0.26</v>
      </c>
    </row>
    <row r="73" spans="1:14" s="21" customFormat="1" ht="14.25" x14ac:dyDescent="0.2">
      <c r="A73" s="16" t="s">
        <v>165</v>
      </c>
      <c r="B73" s="16"/>
      <c r="C73" s="20"/>
      <c r="D73" s="16"/>
      <c r="E73" s="16">
        <f t="shared" ref="E73:N73" si="4">E72+E66+E29+E24</f>
        <v>36.900000000000006</v>
      </c>
      <c r="F73" s="16">
        <f t="shared" si="4"/>
        <v>45.019999999999996</v>
      </c>
      <c r="G73" s="16">
        <f t="shared" si="4"/>
        <v>36.980000000000004</v>
      </c>
      <c r="H73" s="16">
        <f t="shared" si="4"/>
        <v>47.26</v>
      </c>
      <c r="I73" s="16">
        <f t="shared" si="4"/>
        <v>154.26</v>
      </c>
      <c r="J73" s="16">
        <f t="shared" si="4"/>
        <v>203.14800000000002</v>
      </c>
      <c r="K73" s="16">
        <f t="shared" si="4"/>
        <v>1140.79</v>
      </c>
      <c r="L73" s="16">
        <f t="shared" si="4"/>
        <v>1408.65</v>
      </c>
      <c r="M73" s="16">
        <f t="shared" si="4"/>
        <v>27.73</v>
      </c>
      <c r="N73" s="16">
        <f t="shared" si="4"/>
        <v>36.130000000000003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workbookViewId="0">
      <selection activeCell="N20" sqref="N20"/>
    </sheetView>
  </sheetViews>
  <sheetFormatPr defaultRowHeight="15" x14ac:dyDescent="0.25"/>
  <cols>
    <col min="1" max="1" width="28.42578125" customWidth="1"/>
    <col min="13" max="14" width="10.42578125" customWidth="1"/>
    <col min="15" max="15" width="11.42578125" customWidth="1"/>
    <col min="16" max="16" width="19.42578125" customWidth="1"/>
  </cols>
  <sheetData>
    <row r="1" spans="1:16" x14ac:dyDescent="0.25">
      <c r="A1" t="s">
        <v>61</v>
      </c>
    </row>
    <row r="3" spans="1:16" x14ac:dyDescent="0.25">
      <c r="A3" t="s">
        <v>62</v>
      </c>
    </row>
    <row r="4" spans="1:16" x14ac:dyDescent="0.25">
      <c r="A4" s="1" t="s">
        <v>63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  <c r="M4" s="1" t="s">
        <v>403</v>
      </c>
      <c r="N4" s="1" t="s">
        <v>404</v>
      </c>
      <c r="O4" s="1" t="s">
        <v>82</v>
      </c>
      <c r="P4" s="1" t="s">
        <v>83</v>
      </c>
    </row>
    <row r="5" spans="1:16" x14ac:dyDescent="0.25">
      <c r="A5" s="1" t="s">
        <v>0</v>
      </c>
      <c r="B5" s="1" t="s">
        <v>75</v>
      </c>
      <c r="C5" s="8">
        <v>350</v>
      </c>
      <c r="D5" s="8">
        <v>355</v>
      </c>
      <c r="E5" s="8">
        <v>370</v>
      </c>
      <c r="F5" s="8">
        <v>350</v>
      </c>
      <c r="G5" s="8">
        <v>360</v>
      </c>
      <c r="H5" s="8">
        <v>385</v>
      </c>
      <c r="I5" s="8">
        <v>370</v>
      </c>
      <c r="J5" s="8">
        <v>360</v>
      </c>
      <c r="K5" s="8">
        <v>395</v>
      </c>
      <c r="L5" s="8">
        <v>360</v>
      </c>
      <c r="M5" s="8">
        <v>360</v>
      </c>
      <c r="N5" s="8">
        <v>355</v>
      </c>
      <c r="O5" s="1">
        <f>C5+D5+E5+F5+G5+I5+J5+K5+L5+M5+H5+N5</f>
        <v>4370</v>
      </c>
      <c r="P5" s="1">
        <v>364</v>
      </c>
    </row>
    <row r="6" spans="1:16" x14ac:dyDescent="0.25">
      <c r="A6" s="1" t="s">
        <v>7</v>
      </c>
      <c r="B6" s="1"/>
      <c r="C6" s="8">
        <v>205</v>
      </c>
      <c r="D6" s="8">
        <v>235</v>
      </c>
      <c r="E6" s="8">
        <v>150</v>
      </c>
      <c r="F6" s="8">
        <v>205</v>
      </c>
      <c r="G6" s="8">
        <v>205</v>
      </c>
      <c r="H6" s="8">
        <v>205</v>
      </c>
      <c r="I6" s="8">
        <v>235</v>
      </c>
      <c r="J6" s="8">
        <v>120</v>
      </c>
      <c r="K6" s="8">
        <v>235</v>
      </c>
      <c r="L6" s="8">
        <v>205</v>
      </c>
      <c r="M6" s="8">
        <v>235</v>
      </c>
      <c r="N6" s="8">
        <v>235</v>
      </c>
      <c r="O6" s="1">
        <f t="shared" ref="O6:O8" si="0">C6+D6+E6+F6+G6+I6+J6+K6+L6+M6+H6+N6</f>
        <v>2470</v>
      </c>
      <c r="P6" s="1">
        <v>205.8</v>
      </c>
    </row>
    <row r="7" spans="1:16" x14ac:dyDescent="0.25">
      <c r="A7" s="1" t="s">
        <v>8</v>
      </c>
      <c r="B7" s="1" t="s">
        <v>76</v>
      </c>
      <c r="C7" s="8">
        <v>537</v>
      </c>
      <c r="D7" s="8">
        <v>537</v>
      </c>
      <c r="E7" s="8">
        <v>547</v>
      </c>
      <c r="F7" s="8">
        <v>507</v>
      </c>
      <c r="G7" s="8">
        <v>550</v>
      </c>
      <c r="H7" s="8">
        <v>547</v>
      </c>
      <c r="I7" s="8">
        <v>507</v>
      </c>
      <c r="J7" s="8">
        <v>547</v>
      </c>
      <c r="K7" s="8">
        <v>547</v>
      </c>
      <c r="L7" s="8">
        <v>547</v>
      </c>
      <c r="M7" s="8">
        <v>540</v>
      </c>
      <c r="N7" s="8">
        <v>547</v>
      </c>
      <c r="O7" s="1">
        <f t="shared" si="0"/>
        <v>6460</v>
      </c>
      <c r="P7" s="1">
        <v>539</v>
      </c>
    </row>
    <row r="8" spans="1:16" x14ac:dyDescent="0.25">
      <c r="A8" s="4" t="s">
        <v>10</v>
      </c>
      <c r="B8" s="1" t="s">
        <v>80</v>
      </c>
      <c r="C8" s="8">
        <v>219</v>
      </c>
      <c r="D8" s="8">
        <v>225</v>
      </c>
      <c r="E8" s="8">
        <v>210</v>
      </c>
      <c r="F8" s="8">
        <v>240</v>
      </c>
      <c r="G8" s="8">
        <v>219</v>
      </c>
      <c r="H8" s="8">
        <v>225</v>
      </c>
      <c r="I8" s="8">
        <v>210</v>
      </c>
      <c r="J8" s="8">
        <v>225</v>
      </c>
      <c r="K8" s="8">
        <v>210</v>
      </c>
      <c r="L8" s="8">
        <v>240</v>
      </c>
      <c r="M8" s="8">
        <v>225</v>
      </c>
      <c r="N8" s="8">
        <v>225</v>
      </c>
      <c r="O8" s="1">
        <f t="shared" si="0"/>
        <v>2673</v>
      </c>
      <c r="P8" s="1">
        <f t="shared" ref="P8" si="1">O8/12</f>
        <v>222.75</v>
      </c>
    </row>
    <row r="11" spans="1:16" x14ac:dyDescent="0.25">
      <c r="A11" t="s">
        <v>77</v>
      </c>
    </row>
    <row r="12" spans="1:16" x14ac:dyDescent="0.25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69</v>
      </c>
      <c r="H12" s="1" t="s">
        <v>70</v>
      </c>
      <c r="I12" s="1" t="s">
        <v>71</v>
      </c>
      <c r="J12" s="1" t="s">
        <v>72</v>
      </c>
      <c r="K12" s="1" t="s">
        <v>73</v>
      </c>
      <c r="L12" s="1" t="s">
        <v>74</v>
      </c>
      <c r="M12" s="1" t="s">
        <v>403</v>
      </c>
      <c r="N12" s="1" t="s">
        <v>404</v>
      </c>
      <c r="O12" s="1" t="s">
        <v>82</v>
      </c>
      <c r="P12" s="1" t="s">
        <v>83</v>
      </c>
    </row>
    <row r="13" spans="1:16" x14ac:dyDescent="0.25">
      <c r="A13" s="1" t="s">
        <v>0</v>
      </c>
      <c r="B13" s="1" t="s">
        <v>78</v>
      </c>
      <c r="C13" s="8">
        <v>445</v>
      </c>
      <c r="D13" s="8">
        <v>410</v>
      </c>
      <c r="E13" s="8">
        <v>469</v>
      </c>
      <c r="F13" s="8">
        <v>445</v>
      </c>
      <c r="G13" s="8">
        <v>425</v>
      </c>
      <c r="H13" s="8">
        <v>484</v>
      </c>
      <c r="I13" s="8">
        <v>469</v>
      </c>
      <c r="J13" s="8">
        <v>445</v>
      </c>
      <c r="K13" s="8">
        <v>464</v>
      </c>
      <c r="L13" s="8">
        <v>455</v>
      </c>
      <c r="M13" s="8">
        <v>459</v>
      </c>
      <c r="N13" s="8">
        <v>410</v>
      </c>
      <c r="O13" s="1">
        <f>C13+D13+E13+F13+G13+I13+J13+K13+L13+M13+H13+N13</f>
        <v>5380</v>
      </c>
      <c r="P13" s="1">
        <v>448</v>
      </c>
    </row>
    <row r="14" spans="1:16" x14ac:dyDescent="0.25">
      <c r="A14" s="1" t="s">
        <v>7</v>
      </c>
      <c r="B14" s="1"/>
      <c r="C14" s="8">
        <v>235</v>
      </c>
      <c r="D14" s="8">
        <v>235</v>
      </c>
      <c r="E14" s="8">
        <v>150</v>
      </c>
      <c r="F14" s="8">
        <v>235</v>
      </c>
      <c r="G14" s="8">
        <v>235</v>
      </c>
      <c r="H14" s="8">
        <v>235</v>
      </c>
      <c r="I14" s="8">
        <v>235</v>
      </c>
      <c r="J14" s="8">
        <v>150</v>
      </c>
      <c r="K14" s="8">
        <v>235</v>
      </c>
      <c r="L14" s="8">
        <v>235</v>
      </c>
      <c r="M14" s="8">
        <v>235</v>
      </c>
      <c r="N14" s="8">
        <v>235</v>
      </c>
      <c r="O14" s="1">
        <f t="shared" ref="O14:O16" si="2">C14+D14+E14+F14+G14+I14+J14+K14+L14+M14+H14+N14</f>
        <v>2650</v>
      </c>
      <c r="P14" s="1">
        <v>221</v>
      </c>
    </row>
    <row r="15" spans="1:16" x14ac:dyDescent="0.25">
      <c r="A15" s="1" t="s">
        <v>8</v>
      </c>
      <c r="B15" s="1" t="s">
        <v>79</v>
      </c>
      <c r="C15" s="8">
        <v>660</v>
      </c>
      <c r="D15" s="8">
        <v>685</v>
      </c>
      <c r="E15" s="8">
        <v>670</v>
      </c>
      <c r="F15" s="8">
        <v>630</v>
      </c>
      <c r="G15" s="8">
        <v>682</v>
      </c>
      <c r="H15" s="8">
        <v>708</v>
      </c>
      <c r="I15" s="8">
        <v>630</v>
      </c>
      <c r="J15" s="8">
        <v>705</v>
      </c>
      <c r="K15" s="8">
        <v>670</v>
      </c>
      <c r="L15" s="8">
        <v>685</v>
      </c>
      <c r="M15" s="8">
        <v>662</v>
      </c>
      <c r="N15" s="8">
        <v>673</v>
      </c>
      <c r="O15" s="1">
        <f t="shared" si="2"/>
        <v>8060</v>
      </c>
      <c r="P15" s="1">
        <v>672</v>
      </c>
    </row>
    <row r="16" spans="1:16" x14ac:dyDescent="0.25">
      <c r="A16" s="4" t="s">
        <v>10</v>
      </c>
      <c r="B16" s="1" t="s">
        <v>81</v>
      </c>
      <c r="C16" s="8">
        <v>272</v>
      </c>
      <c r="D16" s="8">
        <v>250</v>
      </c>
      <c r="E16" s="8">
        <v>260</v>
      </c>
      <c r="F16" s="8">
        <v>330</v>
      </c>
      <c r="G16" s="8">
        <v>312</v>
      </c>
      <c r="H16" s="8">
        <v>250</v>
      </c>
      <c r="I16" s="8">
        <v>260</v>
      </c>
      <c r="J16" s="8">
        <v>250</v>
      </c>
      <c r="K16" s="8">
        <v>260</v>
      </c>
      <c r="L16" s="8">
        <v>330</v>
      </c>
      <c r="M16" s="8">
        <v>250</v>
      </c>
      <c r="N16" s="8">
        <v>250</v>
      </c>
      <c r="O16" s="1">
        <f t="shared" si="2"/>
        <v>3274</v>
      </c>
      <c r="P16" s="1">
        <v>273</v>
      </c>
    </row>
  </sheetData>
  <pageMargins left="0.7" right="0.7" top="0.75" bottom="0.75" header="0.3" footer="0.3"/>
  <pageSetup paperSize="9" scale="72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M14" sqref="M14"/>
    </sheetView>
  </sheetViews>
  <sheetFormatPr defaultRowHeight="15" x14ac:dyDescent="0.25"/>
  <cols>
    <col min="1" max="1" width="38.42578125" customWidth="1"/>
    <col min="2" max="2" width="10.5703125" customWidth="1"/>
    <col min="3" max="3" width="11.42578125" customWidth="1"/>
    <col min="4" max="4" width="11.85546875" customWidth="1"/>
    <col min="5" max="5" width="10" customWidth="1"/>
    <col min="6" max="6" width="11.5703125" customWidth="1"/>
    <col min="7" max="7" width="10.42578125" customWidth="1"/>
    <col min="8" max="8" width="12.5703125" customWidth="1"/>
    <col min="9" max="9" width="12.85546875" customWidth="1"/>
  </cols>
  <sheetData>
    <row r="1" spans="1:11" x14ac:dyDescent="0.25">
      <c r="A1" t="s">
        <v>363</v>
      </c>
    </row>
    <row r="2" spans="1:11" x14ac:dyDescent="0.25">
      <c r="A2" s="1"/>
      <c r="B2" s="98" t="s">
        <v>84</v>
      </c>
      <c r="C2" s="99"/>
      <c r="D2" s="99"/>
      <c r="E2" s="99"/>
      <c r="F2" s="99"/>
      <c r="G2" s="100"/>
      <c r="H2" s="101" t="s">
        <v>85</v>
      </c>
      <c r="I2" s="102"/>
      <c r="J2" s="98" t="s">
        <v>86</v>
      </c>
      <c r="K2" s="100"/>
    </row>
    <row r="3" spans="1:11" x14ac:dyDescent="0.25">
      <c r="A3" s="1"/>
      <c r="B3" s="98" t="s">
        <v>87</v>
      </c>
      <c r="C3" s="100"/>
      <c r="D3" s="98" t="s">
        <v>88</v>
      </c>
      <c r="E3" s="100"/>
      <c r="F3" s="98" t="s">
        <v>89</v>
      </c>
      <c r="G3" s="100"/>
      <c r="H3" s="103"/>
      <c r="I3" s="104"/>
      <c r="J3" s="1"/>
      <c r="K3" s="1"/>
    </row>
    <row r="4" spans="1:11" x14ac:dyDescent="0.25">
      <c r="A4" s="1"/>
      <c r="B4" s="1" t="s">
        <v>90</v>
      </c>
      <c r="C4" s="1" t="s">
        <v>91</v>
      </c>
      <c r="D4" s="1" t="s">
        <v>90</v>
      </c>
      <c r="E4" s="1" t="s">
        <v>91</v>
      </c>
      <c r="F4" s="1" t="s">
        <v>90</v>
      </c>
      <c r="G4" s="1" t="s">
        <v>91</v>
      </c>
      <c r="H4" s="1" t="s">
        <v>90</v>
      </c>
      <c r="I4" s="1" t="s">
        <v>91</v>
      </c>
      <c r="J4" s="1" t="s">
        <v>90</v>
      </c>
      <c r="K4" s="1" t="s">
        <v>91</v>
      </c>
    </row>
    <row r="5" spans="1:11" s="6" customFormat="1" x14ac:dyDescent="0.25">
      <c r="A5" s="7" t="s">
        <v>65</v>
      </c>
      <c r="B5" s="5">
        <v>38.720000000000006</v>
      </c>
      <c r="C5" s="5">
        <v>45.980000000000004</v>
      </c>
      <c r="D5" s="5">
        <v>38.57</v>
      </c>
      <c r="E5" s="5">
        <v>45.61</v>
      </c>
      <c r="F5" s="5">
        <v>160.21</v>
      </c>
      <c r="G5" s="5">
        <v>200.33999999999997</v>
      </c>
      <c r="H5" s="5">
        <v>1138.3700000000001</v>
      </c>
      <c r="I5" s="5">
        <v>1400.71</v>
      </c>
      <c r="J5" s="5">
        <v>85.295000000000002</v>
      </c>
      <c r="K5" s="5">
        <v>93.179999999999993</v>
      </c>
    </row>
    <row r="6" spans="1:11" x14ac:dyDescent="0.25">
      <c r="A6" s="8" t="s">
        <v>66</v>
      </c>
      <c r="B6" s="1">
        <v>41.2</v>
      </c>
      <c r="C6" s="1">
        <v>52.6</v>
      </c>
      <c r="D6" s="1">
        <v>36.659999999999997</v>
      </c>
      <c r="E6" s="1">
        <v>46.47</v>
      </c>
      <c r="F6" s="1">
        <v>159.56</v>
      </c>
      <c r="G6" s="1">
        <v>201.57000000000002</v>
      </c>
      <c r="H6" s="1">
        <v>1127.69</v>
      </c>
      <c r="I6" s="1">
        <v>1439.22</v>
      </c>
      <c r="J6" s="1">
        <v>34.103999999999999</v>
      </c>
      <c r="K6" s="1">
        <v>42.54</v>
      </c>
    </row>
    <row r="7" spans="1:11" x14ac:dyDescent="0.25">
      <c r="A7" s="8" t="s">
        <v>67</v>
      </c>
      <c r="B7" s="1">
        <v>41.26</v>
      </c>
      <c r="C7" s="1">
        <v>52.32</v>
      </c>
      <c r="D7" s="1">
        <v>40.61</v>
      </c>
      <c r="E7" s="1">
        <v>51.39</v>
      </c>
      <c r="F7" s="1">
        <v>162.84</v>
      </c>
      <c r="G7" s="1">
        <v>205.66000000000003</v>
      </c>
      <c r="H7" s="1">
        <v>1178.3499999999999</v>
      </c>
      <c r="I7" s="1">
        <v>1458.85</v>
      </c>
      <c r="J7" s="1">
        <v>56.080000000000005</v>
      </c>
      <c r="K7" s="1">
        <v>65.17</v>
      </c>
    </row>
    <row r="8" spans="1:11" x14ac:dyDescent="0.25">
      <c r="A8" s="8" t="s">
        <v>68</v>
      </c>
      <c r="B8" s="1">
        <v>34.79</v>
      </c>
      <c r="C8" s="1">
        <v>46.589999999999996</v>
      </c>
      <c r="D8" s="1">
        <v>38.36</v>
      </c>
      <c r="E8" s="1">
        <v>49.510000000000005</v>
      </c>
      <c r="F8" s="1">
        <v>163.02000000000001</v>
      </c>
      <c r="G8" s="1">
        <v>208.89</v>
      </c>
      <c r="H8" s="1">
        <v>1100.1299999999999</v>
      </c>
      <c r="I8" s="1">
        <v>1447.1</v>
      </c>
      <c r="J8" s="1">
        <v>81.88000000000001</v>
      </c>
      <c r="K8" s="1">
        <v>90.579999999999984</v>
      </c>
    </row>
    <row r="9" spans="1:11" x14ac:dyDescent="0.25">
      <c r="A9" s="8" t="s">
        <v>69</v>
      </c>
      <c r="B9" s="1">
        <v>41.74</v>
      </c>
      <c r="C9" s="1">
        <v>53.55</v>
      </c>
      <c r="D9" s="1">
        <v>39.089999999999996</v>
      </c>
      <c r="E9" s="1">
        <v>50.839999999999996</v>
      </c>
      <c r="F9" s="1">
        <v>158.51</v>
      </c>
      <c r="G9" s="1">
        <v>205.26</v>
      </c>
      <c r="H9" s="1">
        <v>1136.76</v>
      </c>
      <c r="I9" s="1">
        <v>1446.2399999999998</v>
      </c>
      <c r="J9" s="1">
        <v>74.588999999999999</v>
      </c>
      <c r="K9" s="1">
        <v>84.28</v>
      </c>
    </row>
    <row r="10" spans="1:11" x14ac:dyDescent="0.25">
      <c r="A10" s="8" t="s">
        <v>70</v>
      </c>
      <c r="B10" s="1">
        <v>36.58</v>
      </c>
      <c r="C10" s="1">
        <v>46.25</v>
      </c>
      <c r="D10" s="1">
        <v>38.76</v>
      </c>
      <c r="E10" s="1">
        <v>51.389999999999993</v>
      </c>
      <c r="F10" s="1">
        <v>158.71</v>
      </c>
      <c r="G10" s="1">
        <v>208.88</v>
      </c>
      <c r="H10" s="1">
        <v>1143.71</v>
      </c>
      <c r="I10" s="1">
        <v>1480.47</v>
      </c>
      <c r="J10" s="1">
        <v>90.073999999999998</v>
      </c>
      <c r="K10" s="1">
        <v>104.89999999999999</v>
      </c>
    </row>
    <row r="11" spans="1:11" x14ac:dyDescent="0.25">
      <c r="A11" s="8" t="s">
        <v>71</v>
      </c>
      <c r="B11" s="1">
        <v>41.21</v>
      </c>
      <c r="C11" s="1">
        <v>49.849999999999994</v>
      </c>
      <c r="D11" s="1">
        <v>41.56</v>
      </c>
      <c r="E11" s="1">
        <v>49.720000000000006</v>
      </c>
      <c r="F11" s="1">
        <v>165.14</v>
      </c>
      <c r="G11" s="1">
        <v>204.91000000000003</v>
      </c>
      <c r="H11" s="1">
        <v>1196.2400000000002</v>
      </c>
      <c r="I11" s="1">
        <v>1425.2400000000002</v>
      </c>
      <c r="J11" s="1">
        <v>70.900000000000006</v>
      </c>
      <c r="K11" s="1">
        <v>76.53</v>
      </c>
    </row>
    <row r="12" spans="1:11" x14ac:dyDescent="0.25">
      <c r="A12" s="8" t="s">
        <v>72</v>
      </c>
      <c r="B12" s="1">
        <v>41.03</v>
      </c>
      <c r="C12" s="1">
        <v>51.010000000000005</v>
      </c>
      <c r="D12" s="1">
        <v>39.11</v>
      </c>
      <c r="E12" s="1">
        <v>45.9</v>
      </c>
      <c r="F12" s="1">
        <v>154.62</v>
      </c>
      <c r="G12" s="1">
        <v>200.36</v>
      </c>
      <c r="H12" s="1">
        <v>1122.3699999999999</v>
      </c>
      <c r="I12" s="1">
        <v>1443.97</v>
      </c>
      <c r="J12" s="1">
        <v>44.120000000000005</v>
      </c>
      <c r="K12" s="1">
        <v>62.719999999999992</v>
      </c>
    </row>
    <row r="13" spans="1:11" x14ac:dyDescent="0.25">
      <c r="A13" s="8" t="s">
        <v>73</v>
      </c>
      <c r="B13" s="1">
        <v>37.86</v>
      </c>
      <c r="C13" s="1">
        <v>46.760000000000005</v>
      </c>
      <c r="D13" s="1">
        <v>42.260000000000005</v>
      </c>
      <c r="E13" s="1">
        <v>52.28</v>
      </c>
      <c r="F13" s="1">
        <v>163.1</v>
      </c>
      <c r="G13" s="1">
        <v>198.94</v>
      </c>
      <c r="H13" s="1">
        <v>1182.46</v>
      </c>
      <c r="I13" s="1">
        <v>1455.83</v>
      </c>
      <c r="J13" s="1">
        <v>114.374</v>
      </c>
      <c r="K13" s="1">
        <v>126.50000000000001</v>
      </c>
    </row>
    <row r="14" spans="1:11" x14ac:dyDescent="0.25">
      <c r="A14" s="8" t="s">
        <v>74</v>
      </c>
      <c r="B14" s="1">
        <v>36.799999999999997</v>
      </c>
      <c r="C14" s="1">
        <v>48.740000000000009</v>
      </c>
      <c r="D14" s="1">
        <v>38.479999999999997</v>
      </c>
      <c r="E14" s="1">
        <v>47.34</v>
      </c>
      <c r="F14" s="1">
        <v>154.26999999999998</v>
      </c>
      <c r="G14" s="1">
        <v>203.60000000000002</v>
      </c>
      <c r="H14" s="1">
        <v>1154.17</v>
      </c>
      <c r="I14" s="1">
        <v>1410.76</v>
      </c>
      <c r="J14" s="1">
        <v>48.829999999999991</v>
      </c>
      <c r="K14" s="1">
        <v>57.600000000000009</v>
      </c>
    </row>
    <row r="15" spans="1:11" s="10" customFormat="1" x14ac:dyDescent="0.25">
      <c r="A15" s="8" t="s">
        <v>403</v>
      </c>
      <c r="B15" s="9">
        <v>36.35</v>
      </c>
      <c r="C15" s="9">
        <v>44.2</v>
      </c>
      <c r="D15" s="9">
        <v>36.33</v>
      </c>
      <c r="E15" s="9">
        <v>46.3</v>
      </c>
      <c r="F15" s="9">
        <v>155.81</v>
      </c>
      <c r="G15" s="9">
        <v>204.91000000000003</v>
      </c>
      <c r="H15" s="9">
        <v>1135.8499999999999</v>
      </c>
      <c r="I15" s="9">
        <v>1404.72</v>
      </c>
      <c r="J15" s="9">
        <v>30.94</v>
      </c>
      <c r="K15" s="9">
        <v>40.930000000000007</v>
      </c>
    </row>
    <row r="16" spans="1:11" s="10" customFormat="1" x14ac:dyDescent="0.25">
      <c r="A16" s="8" t="s">
        <v>404</v>
      </c>
      <c r="B16" s="9">
        <v>40.870000000000005</v>
      </c>
      <c r="C16" s="9">
        <v>52.819999999999993</v>
      </c>
      <c r="D16" s="9">
        <v>36.22</v>
      </c>
      <c r="E16" s="9">
        <v>43.649999999999991</v>
      </c>
      <c r="F16" s="9">
        <v>161.71</v>
      </c>
      <c r="G16" s="9">
        <v>206.17</v>
      </c>
      <c r="H16" s="9">
        <v>1171.07</v>
      </c>
      <c r="I16" s="9">
        <v>1446.5900000000001</v>
      </c>
      <c r="J16" s="9">
        <v>45.154000000000003</v>
      </c>
      <c r="K16" s="9">
        <v>53.309999999999995</v>
      </c>
    </row>
    <row r="17" spans="1:11" x14ac:dyDescent="0.25">
      <c r="A17" s="1" t="s">
        <v>421</v>
      </c>
      <c r="B17" s="1">
        <f>B5+B6+B7+B8+B9+B11+B12+B13+B14+B15+B10+B16</f>
        <v>468.41000000000008</v>
      </c>
      <c r="C17" s="1">
        <f t="shared" ref="C17:K17" si="0">C5+C6+C7+C8+C9+C11+C12+C13+C14+C15+C10+C16</f>
        <v>590.66999999999985</v>
      </c>
      <c r="D17" s="1">
        <f t="shared" si="0"/>
        <v>466.01</v>
      </c>
      <c r="E17" s="1">
        <f t="shared" si="0"/>
        <v>580.40000000000009</v>
      </c>
      <c r="F17" s="1">
        <f t="shared" si="0"/>
        <v>1917.5</v>
      </c>
      <c r="G17" s="1">
        <f t="shared" si="0"/>
        <v>2449.4899999999998</v>
      </c>
      <c r="H17" s="1">
        <f t="shared" si="0"/>
        <v>13787.170000000002</v>
      </c>
      <c r="I17" s="1">
        <f t="shared" si="0"/>
        <v>17259.699999999997</v>
      </c>
      <c r="J17" s="1">
        <f t="shared" si="0"/>
        <v>776.34000000000015</v>
      </c>
      <c r="K17" s="1">
        <f t="shared" si="0"/>
        <v>898.2399999999999</v>
      </c>
    </row>
    <row r="18" spans="1:11" x14ac:dyDescent="0.25">
      <c r="A18" s="1" t="s">
        <v>92</v>
      </c>
      <c r="B18" s="2">
        <f>B17/12</f>
        <v>39.034166666666671</v>
      </c>
      <c r="C18" s="2">
        <f t="shared" ref="C18:K18" si="1">C17/12</f>
        <v>49.222499999999989</v>
      </c>
      <c r="D18" s="2">
        <f t="shared" si="1"/>
        <v>38.834166666666668</v>
      </c>
      <c r="E18" s="2">
        <f t="shared" si="1"/>
        <v>48.366666666666674</v>
      </c>
      <c r="F18" s="2">
        <f t="shared" si="1"/>
        <v>159.79166666666666</v>
      </c>
      <c r="G18" s="2">
        <f t="shared" si="1"/>
        <v>204.12416666666664</v>
      </c>
      <c r="H18" s="2">
        <f t="shared" si="1"/>
        <v>1148.9308333333336</v>
      </c>
      <c r="I18" s="2">
        <f t="shared" si="1"/>
        <v>1438.3083333333332</v>
      </c>
      <c r="J18" s="2">
        <f t="shared" si="1"/>
        <v>64.695000000000007</v>
      </c>
      <c r="K18" s="2">
        <f t="shared" si="1"/>
        <v>74.853333333333325</v>
      </c>
    </row>
    <row r="19" spans="1:11" ht="30" x14ac:dyDescent="0.25">
      <c r="A19" s="4" t="s">
        <v>364</v>
      </c>
      <c r="B19" s="2">
        <v>33.6</v>
      </c>
      <c r="C19" s="2">
        <v>43.2</v>
      </c>
      <c r="D19" s="2">
        <v>37.6</v>
      </c>
      <c r="E19" s="2">
        <v>48</v>
      </c>
      <c r="F19" s="2">
        <v>162.4</v>
      </c>
      <c r="G19" s="2">
        <v>208.8</v>
      </c>
      <c r="H19" s="2">
        <v>1120</v>
      </c>
      <c r="I19" s="2">
        <v>1440</v>
      </c>
      <c r="J19" s="2"/>
      <c r="K19" s="2"/>
    </row>
    <row r="20" spans="1:11" ht="30" x14ac:dyDescent="0.25">
      <c r="A20" s="4" t="s">
        <v>345</v>
      </c>
      <c r="B20" s="3" t="s">
        <v>93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346</v>
      </c>
      <c r="H20" s="3" t="s">
        <v>98</v>
      </c>
      <c r="I20" s="3" t="s">
        <v>99</v>
      </c>
      <c r="J20" s="3"/>
      <c r="K20" s="3"/>
    </row>
  </sheetData>
  <mergeCells count="6">
    <mergeCell ref="B2:G2"/>
    <mergeCell ref="H2:I3"/>
    <mergeCell ref="J2:K2"/>
    <mergeCell ref="B3:C3"/>
    <mergeCell ref="D3:E3"/>
    <mergeCell ref="F3:G3"/>
  </mergeCells>
  <pageMargins left="0.7" right="0.7" top="0.75" bottom="0.75" header="0.3" footer="0.3"/>
  <pageSetup paperSize="9" scale="8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workbookViewId="0">
      <selection activeCell="B78" sqref="B78"/>
    </sheetView>
  </sheetViews>
  <sheetFormatPr defaultRowHeight="15" x14ac:dyDescent="0.25"/>
  <cols>
    <col min="1" max="1" width="42.42578125" style="11" customWidth="1"/>
    <col min="2" max="16384" width="9.140625" style="11"/>
  </cols>
  <sheetData>
    <row r="1" spans="1:14" x14ac:dyDescent="0.25">
      <c r="B1" s="11" t="s">
        <v>100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109</v>
      </c>
      <c r="B6" s="16">
        <v>101</v>
      </c>
      <c r="C6" s="16">
        <v>150</v>
      </c>
      <c r="D6" s="16">
        <v>180</v>
      </c>
      <c r="E6" s="16">
        <v>5.41</v>
      </c>
      <c r="F6" s="16">
        <v>6.99</v>
      </c>
      <c r="G6" s="16">
        <v>6.7</v>
      </c>
      <c r="H6" s="16">
        <v>8.0399999999999991</v>
      </c>
      <c r="I6" s="16">
        <v>16.920000000000002</v>
      </c>
      <c r="J6" s="16">
        <v>19.8</v>
      </c>
      <c r="K6" s="16">
        <v>105.89</v>
      </c>
      <c r="L6" s="16">
        <v>128.76</v>
      </c>
      <c r="M6" s="16">
        <v>1.36</v>
      </c>
      <c r="N6" s="16">
        <v>1.63</v>
      </c>
    </row>
    <row r="7" spans="1:14" x14ac:dyDescent="0.25">
      <c r="A7" s="13" t="s">
        <v>464</v>
      </c>
      <c r="B7" s="13"/>
      <c r="C7" s="13">
        <v>125</v>
      </c>
      <c r="D7" s="13">
        <v>150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108</v>
      </c>
      <c r="B8" s="13"/>
      <c r="C8" s="13">
        <v>16</v>
      </c>
      <c r="D8" s="13">
        <v>20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104</v>
      </c>
      <c r="B9" s="13"/>
      <c r="C9" s="13">
        <v>25</v>
      </c>
      <c r="D9" s="13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105</v>
      </c>
      <c r="B10" s="13"/>
      <c r="C10" s="13">
        <v>2</v>
      </c>
      <c r="D10" s="13">
        <v>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106</v>
      </c>
      <c r="B11" s="13"/>
      <c r="C11" s="13">
        <v>1</v>
      </c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465</v>
      </c>
      <c r="B12" s="13"/>
      <c r="C12" s="13">
        <v>2</v>
      </c>
      <c r="D12" s="13">
        <v>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12</v>
      </c>
      <c r="B14" s="20">
        <v>416</v>
      </c>
      <c r="C14" s="20">
        <v>150</v>
      </c>
      <c r="D14" s="20">
        <v>200</v>
      </c>
      <c r="E14" s="16">
        <v>3.06</v>
      </c>
      <c r="F14" s="16">
        <v>4.08</v>
      </c>
      <c r="G14" s="16">
        <v>2.96</v>
      </c>
      <c r="H14" s="16">
        <v>3.94</v>
      </c>
      <c r="I14" s="16">
        <v>12.47</v>
      </c>
      <c r="J14" s="16">
        <v>16.600000000000001</v>
      </c>
      <c r="K14" s="16">
        <v>87.6</v>
      </c>
      <c r="L14" s="16">
        <v>116.8</v>
      </c>
      <c r="M14" s="16">
        <v>1.07</v>
      </c>
      <c r="N14" s="16">
        <v>1.42</v>
      </c>
    </row>
    <row r="15" spans="1:14" x14ac:dyDescent="0.25">
      <c r="A15" s="13" t="s">
        <v>110</v>
      </c>
      <c r="B15" s="15"/>
      <c r="C15" s="15">
        <v>2</v>
      </c>
      <c r="D15" s="15">
        <v>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105</v>
      </c>
      <c r="B16" s="15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466</v>
      </c>
      <c r="B17" s="15"/>
      <c r="C17" s="15">
        <v>92</v>
      </c>
      <c r="D17" s="15">
        <v>122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104</v>
      </c>
      <c r="B18" s="15"/>
      <c r="C18" s="15">
        <v>65</v>
      </c>
      <c r="D18" s="15">
        <v>87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25</v>
      </c>
      <c r="B20" s="20">
        <v>1</v>
      </c>
      <c r="C20" s="31" t="s">
        <v>112</v>
      </c>
      <c r="D20" s="31" t="s">
        <v>260</v>
      </c>
      <c r="E20" s="16">
        <v>2.91</v>
      </c>
      <c r="F20" s="16">
        <v>3.62</v>
      </c>
      <c r="G20" s="16">
        <v>5.88</v>
      </c>
      <c r="H20" s="16">
        <v>5.97</v>
      </c>
      <c r="I20" s="16">
        <v>17.43</v>
      </c>
      <c r="J20" s="16">
        <v>21.8</v>
      </c>
      <c r="K20" s="16">
        <v>143</v>
      </c>
      <c r="L20" s="16">
        <v>164.33</v>
      </c>
      <c r="M20" s="16">
        <v>0</v>
      </c>
      <c r="N20" s="16">
        <v>0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10</v>
      </c>
      <c r="D22" s="15">
        <v>10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3"/>
      <c r="D24" s="13"/>
      <c r="E24" s="13">
        <f>E20+E14+E6</f>
        <v>11.38</v>
      </c>
      <c r="F24" s="13">
        <f t="shared" ref="F24:N24" si="0">F20+F14+F6</f>
        <v>14.690000000000001</v>
      </c>
      <c r="G24" s="13">
        <f t="shared" si="0"/>
        <v>15.54</v>
      </c>
      <c r="H24" s="13">
        <f t="shared" si="0"/>
        <v>17.95</v>
      </c>
      <c r="I24" s="13">
        <f t="shared" si="0"/>
        <v>46.82</v>
      </c>
      <c r="J24" s="13">
        <f t="shared" si="0"/>
        <v>58.2</v>
      </c>
      <c r="K24" s="13">
        <f t="shared" si="0"/>
        <v>336.49</v>
      </c>
      <c r="L24" s="13">
        <f t="shared" si="0"/>
        <v>409.89</v>
      </c>
      <c r="M24" s="13">
        <f t="shared" si="0"/>
        <v>2.4300000000000002</v>
      </c>
      <c r="N24" s="13">
        <f t="shared" si="0"/>
        <v>3.05</v>
      </c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s="21" customFormat="1" ht="14.25" x14ac:dyDescent="0.2">
      <c r="A27" s="16" t="s">
        <v>467</v>
      </c>
      <c r="B27" s="16">
        <v>420</v>
      </c>
      <c r="C27" s="16">
        <v>120</v>
      </c>
      <c r="D27" s="16">
        <v>150</v>
      </c>
      <c r="E27" s="16">
        <v>3.12</v>
      </c>
      <c r="F27" s="16">
        <v>3.9</v>
      </c>
      <c r="G27" s="16">
        <v>3</v>
      </c>
      <c r="H27" s="16">
        <v>3.75</v>
      </c>
      <c r="I27" s="16">
        <v>4.8</v>
      </c>
      <c r="J27" s="16">
        <v>6</v>
      </c>
      <c r="K27" s="16">
        <v>52.92</v>
      </c>
      <c r="L27" s="16">
        <v>66.150000000000006</v>
      </c>
      <c r="M27" s="16">
        <v>0</v>
      </c>
      <c r="N27" s="16">
        <v>0</v>
      </c>
    </row>
    <row r="28" spans="1:14" s="21" customFormat="1" ht="14.25" x14ac:dyDescent="0.2">
      <c r="A28" s="16" t="s">
        <v>366</v>
      </c>
      <c r="B28" s="16"/>
      <c r="C28" s="16">
        <v>85</v>
      </c>
      <c r="D28" s="16">
        <v>85</v>
      </c>
      <c r="E28" s="16">
        <v>1.44</v>
      </c>
      <c r="F28" s="16">
        <v>1.44</v>
      </c>
      <c r="G28" s="16">
        <v>0.17</v>
      </c>
      <c r="H28" s="16">
        <v>0.17</v>
      </c>
      <c r="I28" s="16">
        <v>6.88</v>
      </c>
      <c r="J28" s="16">
        <v>6.88</v>
      </c>
      <c r="K28" s="16">
        <v>32.130000000000003</v>
      </c>
      <c r="L28" s="16">
        <v>32.130000000000003</v>
      </c>
      <c r="M28" s="16">
        <v>51</v>
      </c>
      <c r="N28" s="16">
        <v>51</v>
      </c>
    </row>
    <row r="29" spans="1:14" x14ac:dyDescent="0.25">
      <c r="A29" s="15" t="s">
        <v>113</v>
      </c>
      <c r="B29" s="13"/>
      <c r="C29" s="13"/>
      <c r="D29" s="13"/>
      <c r="E29" s="13">
        <f t="shared" ref="E29:N29" si="1">E28+E27</f>
        <v>4.5600000000000005</v>
      </c>
      <c r="F29" s="13">
        <f t="shared" si="1"/>
        <v>5.34</v>
      </c>
      <c r="G29" s="13">
        <f t="shared" si="1"/>
        <v>3.17</v>
      </c>
      <c r="H29" s="13">
        <f t="shared" si="1"/>
        <v>3.92</v>
      </c>
      <c r="I29" s="13">
        <f t="shared" si="1"/>
        <v>11.68</v>
      </c>
      <c r="J29" s="13">
        <f t="shared" si="1"/>
        <v>12.879999999999999</v>
      </c>
      <c r="K29" s="13">
        <f t="shared" si="1"/>
        <v>85.050000000000011</v>
      </c>
      <c r="L29" s="13">
        <f t="shared" si="1"/>
        <v>98.28</v>
      </c>
      <c r="M29" s="13">
        <f t="shared" si="1"/>
        <v>51</v>
      </c>
      <c r="N29" s="13">
        <f t="shared" si="1"/>
        <v>51</v>
      </c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 t="s">
        <v>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1" customFormat="1" ht="14.25" x14ac:dyDescent="0.2">
      <c r="A32" s="23" t="s">
        <v>449</v>
      </c>
      <c r="B32" s="20">
        <v>15</v>
      </c>
      <c r="C32" s="20">
        <v>40</v>
      </c>
      <c r="D32" s="20">
        <v>60</v>
      </c>
      <c r="E32" s="16">
        <v>0.32</v>
      </c>
      <c r="F32" s="16">
        <v>0.48</v>
      </c>
      <c r="G32" s="16">
        <v>0.04</v>
      </c>
      <c r="H32" s="16">
        <v>0.06</v>
      </c>
      <c r="I32" s="16">
        <v>1.04</v>
      </c>
      <c r="J32" s="16">
        <v>1.56</v>
      </c>
      <c r="K32" s="16">
        <v>5.8</v>
      </c>
      <c r="L32" s="16">
        <v>8.6999999999999993</v>
      </c>
      <c r="M32" s="16">
        <v>1.72</v>
      </c>
      <c r="N32" s="16">
        <v>2.61</v>
      </c>
    </row>
    <row r="33" spans="1:14" x14ac:dyDescent="0.25">
      <c r="A33" s="22" t="s">
        <v>449</v>
      </c>
      <c r="B33" s="20"/>
      <c r="C33" s="15" t="s">
        <v>456</v>
      </c>
      <c r="D33" s="15" t="s">
        <v>457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29.25" x14ac:dyDescent="0.25">
      <c r="A35" s="32" t="s">
        <v>115</v>
      </c>
      <c r="B35" s="21">
        <v>63</v>
      </c>
      <c r="C35" s="20" t="s">
        <v>157</v>
      </c>
      <c r="D35" s="20" t="s">
        <v>342</v>
      </c>
      <c r="E35" s="16">
        <v>4.6900000000000004</v>
      </c>
      <c r="F35" s="16">
        <v>5.23</v>
      </c>
      <c r="G35" s="16">
        <v>4.51</v>
      </c>
      <c r="H35" s="16">
        <v>5.03</v>
      </c>
      <c r="I35" s="16">
        <v>7.17</v>
      </c>
      <c r="J35" s="16">
        <v>9.58</v>
      </c>
      <c r="K35" s="16">
        <v>117.34</v>
      </c>
      <c r="L35" s="16">
        <v>136.82</v>
      </c>
      <c r="M35" s="16">
        <v>11.22</v>
      </c>
      <c r="N35" s="16">
        <v>14.3</v>
      </c>
    </row>
    <row r="36" spans="1:14" x14ac:dyDescent="0.25">
      <c r="A36" s="13" t="s">
        <v>116</v>
      </c>
      <c r="B36" s="13"/>
      <c r="C36" s="15" t="s">
        <v>117</v>
      </c>
      <c r="D36" s="15" t="s">
        <v>343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118</v>
      </c>
      <c r="B37" s="13"/>
      <c r="C37" s="15" t="s">
        <v>340</v>
      </c>
      <c r="D37" s="15" t="s">
        <v>398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120</v>
      </c>
      <c r="B38" s="13"/>
      <c r="C38" s="17" t="s">
        <v>386</v>
      </c>
      <c r="D38" s="15" t="s">
        <v>387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122</v>
      </c>
      <c r="B39" s="13"/>
      <c r="C39" s="17" t="s">
        <v>334</v>
      </c>
      <c r="D39" s="15" t="s">
        <v>385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123</v>
      </c>
      <c r="B40" s="13"/>
      <c r="C40" s="17" t="s">
        <v>341</v>
      </c>
      <c r="D40" s="17" t="s">
        <v>214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126</v>
      </c>
      <c r="B41" s="13"/>
      <c r="C41" s="17" t="s">
        <v>160</v>
      </c>
      <c r="D41" s="17" t="s">
        <v>127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128</v>
      </c>
      <c r="B42" s="13"/>
      <c r="C42" s="13">
        <v>6</v>
      </c>
      <c r="D42" s="13">
        <v>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105</v>
      </c>
      <c r="B43" s="13"/>
      <c r="C43" s="13">
        <v>2</v>
      </c>
      <c r="D43" s="13">
        <v>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106</v>
      </c>
      <c r="B44" s="13"/>
      <c r="C44" s="13">
        <v>1</v>
      </c>
      <c r="D44" s="13">
        <v>1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129</v>
      </c>
      <c r="B45" s="13"/>
      <c r="C45" s="13">
        <v>2</v>
      </c>
      <c r="D45" s="13">
        <v>3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104</v>
      </c>
      <c r="B46" s="13"/>
      <c r="C46" s="13">
        <v>144</v>
      </c>
      <c r="D46" s="13">
        <v>160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468</v>
      </c>
      <c r="B47" s="13"/>
      <c r="C47" s="13">
        <v>7</v>
      </c>
      <c r="D47" s="13">
        <v>8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33" t="s">
        <v>134</v>
      </c>
      <c r="B49" s="16">
        <v>339</v>
      </c>
      <c r="C49" s="34">
        <v>100</v>
      </c>
      <c r="D49" s="20">
        <v>130</v>
      </c>
      <c r="E49" s="16">
        <v>2.2799999999999998</v>
      </c>
      <c r="F49" s="16">
        <v>2.96</v>
      </c>
      <c r="G49" s="16">
        <v>3.77</v>
      </c>
      <c r="H49" s="16">
        <v>4.72</v>
      </c>
      <c r="I49" s="16">
        <v>13.92</v>
      </c>
      <c r="J49" s="16">
        <v>18.09</v>
      </c>
      <c r="K49" s="16">
        <v>104.96</v>
      </c>
      <c r="L49" s="16">
        <v>128.30000000000001</v>
      </c>
      <c r="M49" s="16">
        <v>18.2</v>
      </c>
      <c r="N49" s="16">
        <v>21.87</v>
      </c>
    </row>
    <row r="50" spans="1:14" x14ac:dyDescent="0.25">
      <c r="A50" s="26" t="s">
        <v>135</v>
      </c>
      <c r="B50" s="13"/>
      <c r="C50" s="18" t="s">
        <v>332</v>
      </c>
      <c r="D50" s="15" t="s">
        <v>333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26" t="s">
        <v>466</v>
      </c>
      <c r="B51" s="13"/>
      <c r="C51" s="18">
        <v>16</v>
      </c>
      <c r="D51" s="15">
        <v>21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26" t="s">
        <v>465</v>
      </c>
      <c r="B52" s="13"/>
      <c r="C52" s="18">
        <v>4</v>
      </c>
      <c r="D52" s="15">
        <v>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26" t="s">
        <v>106</v>
      </c>
      <c r="B53" s="13"/>
      <c r="C53" s="18">
        <v>1</v>
      </c>
      <c r="D53" s="15">
        <v>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6" t="s">
        <v>147</v>
      </c>
      <c r="B55" s="20">
        <v>299</v>
      </c>
      <c r="C55" s="20">
        <v>50</v>
      </c>
      <c r="D55" s="20"/>
      <c r="E55" s="16">
        <v>8.36</v>
      </c>
      <c r="F55" s="16"/>
      <c r="G55" s="16">
        <v>6.44</v>
      </c>
      <c r="H55" s="16"/>
      <c r="I55" s="16">
        <v>6.7</v>
      </c>
      <c r="J55" s="16"/>
      <c r="K55" s="16">
        <v>114.37</v>
      </c>
      <c r="L55" s="16"/>
      <c r="M55" s="16">
        <v>0.4</v>
      </c>
      <c r="N55" s="16"/>
    </row>
    <row r="56" spans="1:14" x14ac:dyDescent="0.25">
      <c r="A56" s="13" t="s">
        <v>136</v>
      </c>
      <c r="B56" s="20"/>
      <c r="C56" s="17" t="s">
        <v>137</v>
      </c>
      <c r="D56" s="17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469</v>
      </c>
      <c r="B57" s="20"/>
      <c r="C57" s="17" t="s">
        <v>139</v>
      </c>
      <c r="D57" s="17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104</v>
      </c>
      <c r="B58" s="20"/>
      <c r="C58" s="17" t="s">
        <v>140</v>
      </c>
      <c r="D58" s="17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126</v>
      </c>
      <c r="B59" s="20"/>
      <c r="C59" s="17" t="s">
        <v>141</v>
      </c>
      <c r="D59" s="17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495</v>
      </c>
      <c r="B60" s="20"/>
      <c r="C60" s="17" t="s">
        <v>143</v>
      </c>
      <c r="D60" s="17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106</v>
      </c>
      <c r="B61" s="20"/>
      <c r="C61" s="17" t="s">
        <v>145</v>
      </c>
      <c r="D61" s="17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 t="s">
        <v>129</v>
      </c>
      <c r="B62" s="15"/>
      <c r="C62" s="17" t="s">
        <v>145</v>
      </c>
      <c r="D62" s="17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3" t="s">
        <v>241</v>
      </c>
      <c r="B63" s="15"/>
      <c r="C63" s="15">
        <v>2</v>
      </c>
      <c r="D63" s="15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s="21" customFormat="1" ht="14.25" x14ac:dyDescent="0.2">
      <c r="A65" s="16" t="s">
        <v>149</v>
      </c>
      <c r="B65" s="16"/>
      <c r="C65" s="16"/>
      <c r="D65" s="16">
        <v>50</v>
      </c>
      <c r="E65" s="16"/>
      <c r="F65" s="16">
        <v>8.83</v>
      </c>
      <c r="G65" s="16"/>
      <c r="H65" s="16">
        <v>8.66</v>
      </c>
      <c r="I65" s="16"/>
      <c r="J65" s="16">
        <v>10.98</v>
      </c>
      <c r="K65" s="16"/>
      <c r="L65" s="16">
        <v>170</v>
      </c>
      <c r="M65" s="16"/>
      <c r="N65" s="16">
        <v>0</v>
      </c>
    </row>
    <row r="66" spans="1:14" x14ac:dyDescent="0.25">
      <c r="A66" s="13" t="s">
        <v>148</v>
      </c>
      <c r="B66" s="13"/>
      <c r="C66" s="13"/>
      <c r="D66" s="15" t="s">
        <v>150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6" t="s">
        <v>151</v>
      </c>
      <c r="B68" s="20"/>
      <c r="C68" s="20">
        <v>30</v>
      </c>
      <c r="D68" s="20">
        <v>50</v>
      </c>
      <c r="E68" s="16">
        <v>1.91</v>
      </c>
      <c r="F68" s="16">
        <v>3.19</v>
      </c>
      <c r="G68" s="16">
        <v>0.24</v>
      </c>
      <c r="H68" s="16">
        <v>0.4</v>
      </c>
      <c r="I68" s="16">
        <v>12.43</v>
      </c>
      <c r="J68" s="16">
        <v>20.71</v>
      </c>
      <c r="K68" s="16">
        <v>52.61</v>
      </c>
      <c r="L68" s="16">
        <v>87.68</v>
      </c>
      <c r="M68" s="16">
        <v>0</v>
      </c>
      <c r="N68" s="16">
        <v>0</v>
      </c>
    </row>
    <row r="69" spans="1:14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 t="s">
        <v>394</v>
      </c>
      <c r="B70" s="16"/>
      <c r="C70" s="16">
        <v>120</v>
      </c>
      <c r="D70" s="16">
        <v>150</v>
      </c>
      <c r="E70" s="16">
        <v>0</v>
      </c>
      <c r="F70" s="16">
        <v>0</v>
      </c>
      <c r="G70" s="16">
        <v>0</v>
      </c>
      <c r="H70" s="16">
        <v>0</v>
      </c>
      <c r="I70" s="16">
        <v>19.440000000000001</v>
      </c>
      <c r="J70" s="16">
        <v>24.3</v>
      </c>
      <c r="K70" s="16">
        <v>61.98</v>
      </c>
      <c r="L70" s="16">
        <v>87.48</v>
      </c>
      <c r="M70" s="16">
        <v>0</v>
      </c>
      <c r="N70" s="16">
        <v>0</v>
      </c>
    </row>
    <row r="71" spans="1:14" x14ac:dyDescent="0.25">
      <c r="A71" s="13" t="s">
        <v>114</v>
      </c>
      <c r="B71" s="13"/>
      <c r="C71" s="13">
        <v>14</v>
      </c>
      <c r="D71" s="13">
        <v>18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105</v>
      </c>
      <c r="B72" s="13"/>
      <c r="C72" s="13">
        <v>8</v>
      </c>
      <c r="D72" s="13">
        <v>10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104</v>
      </c>
      <c r="B73" s="13"/>
      <c r="C73" s="13">
        <v>120</v>
      </c>
      <c r="D73" s="13">
        <v>150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5" t="s">
        <v>113</v>
      </c>
      <c r="B75" s="13"/>
      <c r="C75" s="13"/>
      <c r="D75" s="13"/>
      <c r="E75" s="13">
        <f t="shared" ref="E75:N75" si="2">E32+E35+E49+E55+E65+E68+E70</f>
        <v>17.559999999999999</v>
      </c>
      <c r="F75" s="13">
        <f t="shared" si="2"/>
        <v>20.69</v>
      </c>
      <c r="G75" s="13">
        <f t="shared" si="2"/>
        <v>15.000000000000002</v>
      </c>
      <c r="H75" s="13">
        <f t="shared" si="2"/>
        <v>18.869999999999997</v>
      </c>
      <c r="I75" s="13">
        <f t="shared" si="2"/>
        <v>60.7</v>
      </c>
      <c r="J75" s="13">
        <f t="shared" si="2"/>
        <v>85.22</v>
      </c>
      <c r="K75" s="13">
        <f t="shared" si="2"/>
        <v>457.06000000000006</v>
      </c>
      <c r="L75" s="13">
        <f t="shared" si="2"/>
        <v>618.98</v>
      </c>
      <c r="M75" s="13">
        <f t="shared" si="2"/>
        <v>31.54</v>
      </c>
      <c r="N75" s="13">
        <f t="shared" si="2"/>
        <v>38.78</v>
      </c>
    </row>
    <row r="76" spans="1:14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s="27" customFormat="1" ht="14.25" x14ac:dyDescent="0.2">
      <c r="A77" s="14" t="s">
        <v>10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x14ac:dyDescent="0.25">
      <c r="A78" s="16" t="s">
        <v>218</v>
      </c>
      <c r="B78" s="20">
        <v>441</v>
      </c>
      <c r="C78" s="20">
        <v>60</v>
      </c>
      <c r="D78" s="20">
        <v>60</v>
      </c>
      <c r="E78" s="16">
        <v>5.1100000000000003</v>
      </c>
      <c r="F78" s="16">
        <v>5.1100000000000003</v>
      </c>
      <c r="G78" s="16">
        <v>4.83</v>
      </c>
      <c r="H78" s="16">
        <v>4.83</v>
      </c>
      <c r="I78" s="16">
        <v>31.91</v>
      </c>
      <c r="J78" s="16">
        <v>31.91</v>
      </c>
      <c r="K78" s="16">
        <v>218.4</v>
      </c>
      <c r="L78" s="16">
        <v>218.4</v>
      </c>
      <c r="M78" s="16">
        <v>0.25</v>
      </c>
      <c r="N78" s="16">
        <v>0.25</v>
      </c>
    </row>
    <row r="79" spans="1:14" x14ac:dyDescent="0.25">
      <c r="A79" s="13" t="s">
        <v>162</v>
      </c>
      <c r="B79" s="15">
        <v>436</v>
      </c>
      <c r="C79" s="15">
        <v>45</v>
      </c>
      <c r="D79" s="15">
        <v>45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142</v>
      </c>
      <c r="B80" s="15"/>
      <c r="C80" s="15">
        <v>29</v>
      </c>
      <c r="D80" s="15">
        <v>29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 t="s">
        <v>466</v>
      </c>
      <c r="B81" s="15"/>
      <c r="C81" s="15">
        <v>10</v>
      </c>
      <c r="D81" s="15">
        <v>10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 t="s">
        <v>104</v>
      </c>
      <c r="B82" s="15"/>
      <c r="C82" s="15">
        <v>5</v>
      </c>
      <c r="D82" s="15">
        <v>5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129</v>
      </c>
      <c r="B83" s="15"/>
      <c r="C83" s="15">
        <v>3</v>
      </c>
      <c r="D83" s="15">
        <v>3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 t="s">
        <v>106</v>
      </c>
      <c r="B84" s="15"/>
      <c r="C84" s="15">
        <v>1</v>
      </c>
      <c r="D84" s="15">
        <v>1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3" t="s">
        <v>163</v>
      </c>
      <c r="B85" s="15"/>
      <c r="C85" s="15">
        <v>1</v>
      </c>
      <c r="D85" s="15">
        <v>1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3" t="s">
        <v>105</v>
      </c>
      <c r="B86" s="15"/>
      <c r="C86" s="15">
        <v>1</v>
      </c>
      <c r="D86" s="15">
        <v>1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3" t="s">
        <v>241</v>
      </c>
      <c r="B87" s="15"/>
      <c r="C87" s="15">
        <v>2</v>
      </c>
      <c r="D87" s="15">
        <v>2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3"/>
      <c r="B88" s="15"/>
      <c r="C88" s="15"/>
      <c r="D88" s="15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25">
      <c r="A89" s="13" t="s">
        <v>219</v>
      </c>
      <c r="B89" s="15"/>
      <c r="C89" s="15">
        <v>25</v>
      </c>
      <c r="D89" s="15">
        <v>25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25">
      <c r="A90" s="13"/>
      <c r="B90" s="15"/>
      <c r="C90" s="15"/>
      <c r="D90" s="15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25">
      <c r="A91" s="13" t="s">
        <v>470</v>
      </c>
      <c r="B91" s="15"/>
      <c r="C91" s="15">
        <v>2</v>
      </c>
      <c r="D91" s="15">
        <v>2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x14ac:dyDescent="0.25">
      <c r="A92" s="13" t="s">
        <v>129</v>
      </c>
      <c r="B92" s="15"/>
      <c r="C92" s="15">
        <v>1</v>
      </c>
      <c r="D92" s="15">
        <v>1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x14ac:dyDescent="0.25">
      <c r="A94" s="16" t="s">
        <v>4</v>
      </c>
      <c r="B94" s="20">
        <v>411</v>
      </c>
      <c r="C94" s="20" t="s">
        <v>396</v>
      </c>
      <c r="D94" s="20" t="s">
        <v>344</v>
      </c>
      <c r="E94" s="16">
        <v>0.11</v>
      </c>
      <c r="F94" s="16">
        <v>0.15</v>
      </c>
      <c r="G94" s="16">
        <v>0.03</v>
      </c>
      <c r="H94" s="16">
        <v>0.04</v>
      </c>
      <c r="I94" s="16">
        <v>9.1</v>
      </c>
      <c r="J94" s="16">
        <v>12.13</v>
      </c>
      <c r="K94" s="16">
        <v>41.37</v>
      </c>
      <c r="L94" s="16">
        <v>55.16</v>
      </c>
      <c r="M94" s="16">
        <v>7.4999999999999997E-2</v>
      </c>
      <c r="N94" s="16">
        <v>0.1</v>
      </c>
    </row>
    <row r="95" spans="1:14" x14ac:dyDescent="0.25">
      <c r="A95" s="13" t="s">
        <v>164</v>
      </c>
      <c r="B95" s="20"/>
      <c r="C95" s="15">
        <v>0.5</v>
      </c>
      <c r="D95" s="15">
        <v>0.7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x14ac:dyDescent="0.25">
      <c r="A96" s="13" t="s">
        <v>133</v>
      </c>
      <c r="B96" s="20"/>
      <c r="C96" s="15">
        <v>9</v>
      </c>
      <c r="D96" s="15">
        <v>12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x14ac:dyDescent="0.25">
      <c r="A97" s="13" t="s">
        <v>104</v>
      </c>
      <c r="B97" s="15"/>
      <c r="C97" s="15">
        <v>157</v>
      </c>
      <c r="D97" s="15">
        <v>210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x14ac:dyDescent="0.25">
      <c r="A98" s="15" t="s">
        <v>113</v>
      </c>
      <c r="B98" s="13"/>
      <c r="C98" s="13"/>
      <c r="D98" s="13"/>
      <c r="E98" s="13">
        <f>E94+E78</f>
        <v>5.2200000000000006</v>
      </c>
      <c r="F98" s="13">
        <f t="shared" ref="F98:N98" si="3">F94+F78</f>
        <v>5.2600000000000007</v>
      </c>
      <c r="G98" s="13">
        <f t="shared" si="3"/>
        <v>4.8600000000000003</v>
      </c>
      <c r="H98" s="13">
        <f t="shared" si="3"/>
        <v>4.87</v>
      </c>
      <c r="I98" s="13">
        <f t="shared" si="3"/>
        <v>41.01</v>
      </c>
      <c r="J98" s="13">
        <f t="shared" si="3"/>
        <v>44.04</v>
      </c>
      <c r="K98" s="13">
        <f t="shared" si="3"/>
        <v>259.77</v>
      </c>
      <c r="L98" s="13">
        <f t="shared" si="3"/>
        <v>273.56</v>
      </c>
      <c r="M98" s="13">
        <f t="shared" si="3"/>
        <v>0.32500000000000001</v>
      </c>
      <c r="N98" s="13">
        <f t="shared" si="3"/>
        <v>0.35</v>
      </c>
    </row>
    <row r="99" spans="1:14" s="21" customFormat="1" ht="14.25" x14ac:dyDescent="0.2">
      <c r="A99" s="16" t="s">
        <v>165</v>
      </c>
      <c r="B99" s="16"/>
      <c r="C99" s="16"/>
      <c r="D99" s="16"/>
      <c r="E99" s="16">
        <f t="shared" ref="E99:N99" si="4">E98+E75+E29+E24</f>
        <v>38.720000000000006</v>
      </c>
      <c r="F99" s="16">
        <f t="shared" si="4"/>
        <v>45.980000000000004</v>
      </c>
      <c r="G99" s="16">
        <f t="shared" si="4"/>
        <v>38.57</v>
      </c>
      <c r="H99" s="16">
        <f t="shared" si="4"/>
        <v>45.61</v>
      </c>
      <c r="I99" s="16">
        <f t="shared" si="4"/>
        <v>160.21</v>
      </c>
      <c r="J99" s="16">
        <f t="shared" si="4"/>
        <v>200.33999999999997</v>
      </c>
      <c r="K99" s="16">
        <f t="shared" si="4"/>
        <v>1138.3700000000001</v>
      </c>
      <c r="L99" s="16">
        <f t="shared" si="4"/>
        <v>1400.71</v>
      </c>
      <c r="M99" s="16">
        <f t="shared" si="4"/>
        <v>85.295000000000002</v>
      </c>
      <c r="N99" s="16">
        <f t="shared" si="4"/>
        <v>93.179999999999993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workbookViewId="0">
      <selection sqref="A1:XFD1048576"/>
    </sheetView>
  </sheetViews>
  <sheetFormatPr defaultRowHeight="15" x14ac:dyDescent="0.25"/>
  <cols>
    <col min="1" max="1" width="39.42578125" style="11" customWidth="1"/>
    <col min="2" max="2" width="10.7109375" style="11" customWidth="1"/>
    <col min="3" max="4" width="9.140625" style="12"/>
    <col min="5" max="16384" width="9.140625" style="11"/>
  </cols>
  <sheetData>
    <row r="1" spans="1:14" x14ac:dyDescent="0.25">
      <c r="B1" s="11" t="s">
        <v>166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338</v>
      </c>
      <c r="B6" s="16">
        <v>251</v>
      </c>
      <c r="C6" s="20" t="s">
        <v>167</v>
      </c>
      <c r="D6" s="20" t="s">
        <v>198</v>
      </c>
      <c r="E6" s="16">
        <v>8.4</v>
      </c>
      <c r="F6" s="16">
        <v>10.08</v>
      </c>
      <c r="G6" s="16">
        <v>8</v>
      </c>
      <c r="H6" s="16">
        <v>9.6</v>
      </c>
      <c r="I6" s="16">
        <v>18.62</v>
      </c>
      <c r="J6" s="16">
        <v>22.34</v>
      </c>
      <c r="K6" s="16">
        <v>154.15</v>
      </c>
      <c r="L6" s="16">
        <v>188</v>
      </c>
      <c r="M6" s="16">
        <v>0.72</v>
      </c>
      <c r="N6" s="16">
        <v>0.77</v>
      </c>
    </row>
    <row r="7" spans="1:14" x14ac:dyDescent="0.25">
      <c r="A7" s="13" t="s">
        <v>471</v>
      </c>
      <c r="B7" s="13"/>
      <c r="C7" s="15">
        <v>92</v>
      </c>
      <c r="D7" s="15">
        <v>110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169</v>
      </c>
      <c r="B8" s="13"/>
      <c r="C8" s="15">
        <v>6</v>
      </c>
      <c r="D8" s="15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472</v>
      </c>
      <c r="B9" s="13"/>
      <c r="C9" s="15">
        <v>25</v>
      </c>
      <c r="D9" s="15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468</v>
      </c>
      <c r="B10" s="13"/>
      <c r="C10" s="15">
        <v>5</v>
      </c>
      <c r="D10" s="15">
        <v>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241</v>
      </c>
      <c r="B11" s="13"/>
      <c r="C11" s="15">
        <v>5</v>
      </c>
      <c r="D11" s="15">
        <v>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105</v>
      </c>
      <c r="B12" s="13"/>
      <c r="C12" s="15">
        <v>9</v>
      </c>
      <c r="D12" s="15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 t="s">
        <v>465</v>
      </c>
      <c r="B13" s="13"/>
      <c r="C13" s="15">
        <v>5</v>
      </c>
      <c r="D13" s="15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339</v>
      </c>
      <c r="B14" s="13"/>
      <c r="C14" s="15">
        <v>7</v>
      </c>
      <c r="D14" s="15">
        <v>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170</v>
      </c>
      <c r="B15" s="13"/>
      <c r="C15" s="15">
        <v>20</v>
      </c>
      <c r="D15" s="15">
        <v>20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171</v>
      </c>
      <c r="B16" s="13"/>
      <c r="C16" s="15">
        <v>5</v>
      </c>
      <c r="D16" s="15">
        <v>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5"/>
      <c r="D17" s="15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14</v>
      </c>
      <c r="B18" s="20">
        <v>414</v>
      </c>
      <c r="C18" s="20">
        <v>180</v>
      </c>
      <c r="D18" s="20">
        <v>200</v>
      </c>
      <c r="E18" s="16">
        <v>2.52</v>
      </c>
      <c r="F18" s="16">
        <v>2.8</v>
      </c>
      <c r="G18" s="16">
        <v>2.59</v>
      </c>
      <c r="H18" s="16">
        <v>2.87</v>
      </c>
      <c r="I18" s="16">
        <v>13.68</v>
      </c>
      <c r="J18" s="16">
        <v>15.2</v>
      </c>
      <c r="K18" s="16">
        <v>87.14</v>
      </c>
      <c r="L18" s="16">
        <v>96.82</v>
      </c>
      <c r="M18" s="16">
        <v>1.17</v>
      </c>
      <c r="N18" s="16">
        <v>1.75</v>
      </c>
    </row>
    <row r="19" spans="1:14" x14ac:dyDescent="0.25">
      <c r="A19" s="13" t="s">
        <v>172</v>
      </c>
      <c r="B19" s="15"/>
      <c r="C19" s="15">
        <v>2</v>
      </c>
      <c r="D19" s="15">
        <v>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105</v>
      </c>
      <c r="B20" s="15"/>
      <c r="C20" s="15">
        <v>11</v>
      </c>
      <c r="D20" s="15">
        <v>12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466</v>
      </c>
      <c r="B21" s="15"/>
      <c r="C21" s="15">
        <v>90</v>
      </c>
      <c r="D21" s="15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104</v>
      </c>
      <c r="B22" s="15"/>
      <c r="C22" s="15">
        <v>108</v>
      </c>
      <c r="D22" s="15">
        <v>120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5"/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 t="s">
        <v>175</v>
      </c>
      <c r="B24" s="20">
        <v>3</v>
      </c>
      <c r="C24" s="31" t="s">
        <v>176</v>
      </c>
      <c r="D24" s="31" t="s">
        <v>177</v>
      </c>
      <c r="E24" s="16">
        <v>5.8</v>
      </c>
      <c r="F24" s="16">
        <v>7.89</v>
      </c>
      <c r="G24" s="16">
        <v>6.67</v>
      </c>
      <c r="H24" s="16">
        <v>8.1</v>
      </c>
      <c r="I24" s="16">
        <v>19.649999999999999</v>
      </c>
      <c r="J24" s="16">
        <v>24.64</v>
      </c>
      <c r="K24" s="16">
        <v>143.62</v>
      </c>
      <c r="L24" s="16">
        <v>182.71</v>
      </c>
      <c r="M24" s="16">
        <v>0.02</v>
      </c>
      <c r="N24" s="16">
        <v>0.04</v>
      </c>
    </row>
    <row r="25" spans="1:14" x14ac:dyDescent="0.25">
      <c r="A25" s="13" t="s">
        <v>111</v>
      </c>
      <c r="B25" s="15"/>
      <c r="C25" s="15">
        <v>40</v>
      </c>
      <c r="D25" s="15">
        <v>50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 t="s">
        <v>465</v>
      </c>
      <c r="B26" s="15"/>
      <c r="C26" s="15">
        <v>5</v>
      </c>
      <c r="D26" s="15">
        <v>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 t="s">
        <v>473</v>
      </c>
      <c r="B27" s="15"/>
      <c r="C27" s="17" t="s">
        <v>174</v>
      </c>
      <c r="D27" s="15">
        <v>15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5" t="s">
        <v>113</v>
      </c>
      <c r="B28" s="13"/>
      <c r="C28" s="15"/>
      <c r="D28" s="15"/>
      <c r="E28" s="13">
        <f>E24+E18+E6</f>
        <v>16.72</v>
      </c>
      <c r="F28" s="13">
        <f t="shared" ref="F28:N28" si="0">F24+F18+F6</f>
        <v>20.77</v>
      </c>
      <c r="G28" s="13">
        <f t="shared" si="0"/>
        <v>17.259999999999998</v>
      </c>
      <c r="H28" s="13">
        <f t="shared" si="0"/>
        <v>20.57</v>
      </c>
      <c r="I28" s="13">
        <f t="shared" si="0"/>
        <v>51.95</v>
      </c>
      <c r="J28" s="13">
        <f t="shared" si="0"/>
        <v>62.180000000000007</v>
      </c>
      <c r="K28" s="13">
        <f t="shared" si="0"/>
        <v>384.90999999999997</v>
      </c>
      <c r="L28" s="13">
        <f t="shared" si="0"/>
        <v>467.53</v>
      </c>
      <c r="M28" s="13">
        <f t="shared" si="0"/>
        <v>1.91</v>
      </c>
      <c r="N28" s="13">
        <f t="shared" si="0"/>
        <v>2.56</v>
      </c>
    </row>
    <row r="29" spans="1:14" x14ac:dyDescent="0.25">
      <c r="A29" s="13"/>
      <c r="B29" s="13"/>
      <c r="C29" s="15"/>
      <c r="D29" s="15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7</v>
      </c>
      <c r="B30" s="13"/>
      <c r="C30" s="15"/>
      <c r="D30" s="15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 t="s">
        <v>367</v>
      </c>
      <c r="B31" s="20">
        <v>418</v>
      </c>
      <c r="C31" s="20">
        <v>150</v>
      </c>
      <c r="D31" s="20">
        <v>150</v>
      </c>
      <c r="E31" s="16">
        <v>0.75</v>
      </c>
      <c r="F31" s="16">
        <v>0.75</v>
      </c>
      <c r="G31" s="16">
        <v>0</v>
      </c>
      <c r="H31" s="16">
        <v>0</v>
      </c>
      <c r="I31" s="16">
        <v>8.99</v>
      </c>
      <c r="J31" s="16">
        <v>8.99</v>
      </c>
      <c r="K31" s="16">
        <v>61.56</v>
      </c>
      <c r="L31" s="16">
        <v>61.56</v>
      </c>
      <c r="M31" s="16">
        <v>3.24</v>
      </c>
      <c r="N31" s="16">
        <v>3.24</v>
      </c>
    </row>
    <row r="32" spans="1:14" x14ac:dyDescent="0.25">
      <c r="A32" s="16" t="s">
        <v>366</v>
      </c>
      <c r="B32" s="16"/>
      <c r="C32" s="20">
        <v>85</v>
      </c>
      <c r="D32" s="20">
        <v>85</v>
      </c>
      <c r="E32" s="16">
        <v>1.2</v>
      </c>
      <c r="F32" s="16">
        <v>1.2</v>
      </c>
      <c r="G32" s="16">
        <v>0.12</v>
      </c>
      <c r="H32" s="16">
        <v>0.12</v>
      </c>
      <c r="I32" s="16">
        <v>5.18</v>
      </c>
      <c r="J32" s="16">
        <v>5.18</v>
      </c>
      <c r="K32" s="16">
        <v>21.77</v>
      </c>
      <c r="L32" s="16">
        <v>21.77</v>
      </c>
      <c r="M32" s="16">
        <v>0.1</v>
      </c>
      <c r="N32" s="16">
        <v>0.1</v>
      </c>
    </row>
    <row r="33" spans="1:14" x14ac:dyDescent="0.25">
      <c r="A33" s="15" t="s">
        <v>113</v>
      </c>
      <c r="B33" s="13"/>
      <c r="C33" s="15"/>
      <c r="D33" s="15"/>
      <c r="E33" s="13">
        <f>E32+E31</f>
        <v>1.95</v>
      </c>
      <c r="F33" s="13">
        <f t="shared" ref="F33:N33" si="1">F32+F31</f>
        <v>1.95</v>
      </c>
      <c r="G33" s="13">
        <f t="shared" si="1"/>
        <v>0.12</v>
      </c>
      <c r="H33" s="13">
        <f t="shared" si="1"/>
        <v>0.12</v>
      </c>
      <c r="I33" s="13">
        <f t="shared" si="1"/>
        <v>14.17</v>
      </c>
      <c r="J33" s="13">
        <f t="shared" si="1"/>
        <v>14.17</v>
      </c>
      <c r="K33" s="13">
        <f t="shared" si="1"/>
        <v>83.33</v>
      </c>
      <c r="L33" s="13">
        <f t="shared" si="1"/>
        <v>83.33</v>
      </c>
      <c r="M33" s="13">
        <f t="shared" si="1"/>
        <v>3.3400000000000003</v>
      </c>
      <c r="N33" s="13">
        <f t="shared" si="1"/>
        <v>3.3400000000000003</v>
      </c>
    </row>
    <row r="34" spans="1:14" x14ac:dyDescent="0.25">
      <c r="A34" s="13"/>
      <c r="B34" s="13"/>
      <c r="C34" s="15"/>
      <c r="D34" s="15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4" t="s">
        <v>8</v>
      </c>
      <c r="B35" s="13"/>
      <c r="C35" s="15"/>
      <c r="D35" s="15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21" customFormat="1" ht="14.25" x14ac:dyDescent="0.2">
      <c r="A36" s="16" t="s">
        <v>376</v>
      </c>
      <c r="B36" s="16">
        <v>21</v>
      </c>
      <c r="C36" s="20">
        <v>40</v>
      </c>
      <c r="D36" s="20">
        <v>60</v>
      </c>
      <c r="E36" s="16">
        <v>0.56999999999999995</v>
      </c>
      <c r="F36" s="16">
        <v>0.86</v>
      </c>
      <c r="G36" s="16">
        <v>1.81</v>
      </c>
      <c r="H36" s="16">
        <v>2.74</v>
      </c>
      <c r="I36" s="16">
        <v>3.86</v>
      </c>
      <c r="J36" s="16">
        <v>5.23</v>
      </c>
      <c r="K36" s="16">
        <v>37.54</v>
      </c>
      <c r="L36" s="16">
        <v>49.18</v>
      </c>
      <c r="M36" s="16">
        <v>13.21</v>
      </c>
      <c r="N36" s="16">
        <v>19.8</v>
      </c>
    </row>
    <row r="37" spans="1:14" x14ac:dyDescent="0.25">
      <c r="A37" s="13" t="s">
        <v>377</v>
      </c>
      <c r="B37" s="13"/>
      <c r="C37" s="15" t="s">
        <v>119</v>
      </c>
      <c r="D37" s="15" t="s">
        <v>378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179</v>
      </c>
      <c r="B38" s="13"/>
      <c r="C38" s="17" t="s">
        <v>247</v>
      </c>
      <c r="D38" s="17" t="s">
        <v>182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129</v>
      </c>
      <c r="B39" s="13"/>
      <c r="C39" s="17">
        <v>4</v>
      </c>
      <c r="D39" s="17">
        <v>6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105</v>
      </c>
      <c r="B40" s="13"/>
      <c r="C40" s="17">
        <v>2</v>
      </c>
      <c r="D40" s="17">
        <v>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106</v>
      </c>
      <c r="B41" s="13"/>
      <c r="C41" s="17">
        <v>1</v>
      </c>
      <c r="D41" s="17">
        <v>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/>
      <c r="B42" s="13"/>
      <c r="C42" s="15"/>
      <c r="D42" s="15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s="21" customFormat="1" ht="14.25" x14ac:dyDescent="0.2">
      <c r="A43" s="16" t="s">
        <v>190</v>
      </c>
      <c r="B43" s="16">
        <v>98</v>
      </c>
      <c r="C43" s="20" t="s">
        <v>157</v>
      </c>
      <c r="D43" s="20" t="s">
        <v>342</v>
      </c>
      <c r="E43" s="16">
        <v>5.32</v>
      </c>
      <c r="F43" s="16">
        <v>6.95</v>
      </c>
      <c r="G43" s="16">
        <v>4.26</v>
      </c>
      <c r="H43" s="16">
        <v>5.75</v>
      </c>
      <c r="I43" s="16">
        <v>16.28</v>
      </c>
      <c r="J43" s="16">
        <v>17.14</v>
      </c>
      <c r="K43" s="16">
        <v>128.52000000000001</v>
      </c>
      <c r="L43" s="16">
        <v>143.52000000000001</v>
      </c>
      <c r="M43" s="16">
        <v>11.87</v>
      </c>
      <c r="N43" s="16">
        <v>12.02</v>
      </c>
    </row>
    <row r="44" spans="1:14" x14ac:dyDescent="0.25">
      <c r="A44" s="13" t="s">
        <v>212</v>
      </c>
      <c r="B44" s="13"/>
      <c r="C44" s="15" t="s">
        <v>117</v>
      </c>
      <c r="D44" s="15" t="s">
        <v>343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135</v>
      </c>
      <c r="B45" s="13"/>
      <c r="C45" s="15" t="s">
        <v>337</v>
      </c>
      <c r="D45" s="15" t="s">
        <v>392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131</v>
      </c>
      <c r="B46" s="13"/>
      <c r="C46" s="17" t="s">
        <v>159</v>
      </c>
      <c r="D46" s="17" t="s">
        <v>205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207</v>
      </c>
      <c r="B47" s="13"/>
      <c r="C47" s="15" t="s">
        <v>215</v>
      </c>
      <c r="D47" s="15" t="s">
        <v>158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297</v>
      </c>
      <c r="B48" s="13"/>
      <c r="C48" s="15">
        <v>9</v>
      </c>
      <c r="D48" s="15">
        <v>10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 t="s">
        <v>132</v>
      </c>
      <c r="B49" s="13"/>
      <c r="C49" s="15">
        <v>2</v>
      </c>
      <c r="D49" s="15">
        <v>3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156</v>
      </c>
      <c r="B50" s="13"/>
      <c r="C50" s="15">
        <v>135</v>
      </c>
      <c r="D50" s="15">
        <v>150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211</v>
      </c>
      <c r="B51" s="13"/>
      <c r="C51" s="15">
        <v>1</v>
      </c>
      <c r="D51" s="15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474</v>
      </c>
      <c r="B52" s="13"/>
      <c r="C52" s="15">
        <v>7</v>
      </c>
      <c r="D52" s="15">
        <v>8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/>
      <c r="B53" s="13"/>
      <c r="C53" s="15"/>
      <c r="D53" s="15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6" t="s">
        <v>38</v>
      </c>
      <c r="B54" s="16">
        <v>335</v>
      </c>
      <c r="C54" s="20">
        <v>100</v>
      </c>
      <c r="D54" s="20">
        <v>150</v>
      </c>
      <c r="E54" s="16">
        <v>3.32</v>
      </c>
      <c r="F54" s="16">
        <v>4.25</v>
      </c>
      <c r="G54" s="16">
        <v>3.69</v>
      </c>
      <c r="H54" s="16">
        <v>5.1100000000000003</v>
      </c>
      <c r="I54" s="16">
        <v>24.46</v>
      </c>
      <c r="J54" s="16">
        <v>29.45</v>
      </c>
      <c r="K54" s="16">
        <v>120.4</v>
      </c>
      <c r="L54" s="16">
        <v>180.6</v>
      </c>
      <c r="M54" s="16">
        <v>0</v>
      </c>
      <c r="N54" s="16">
        <v>0</v>
      </c>
    </row>
    <row r="55" spans="1:14" x14ac:dyDescent="0.25">
      <c r="A55" s="13" t="s">
        <v>183</v>
      </c>
      <c r="B55" s="13"/>
      <c r="C55" s="15">
        <v>35</v>
      </c>
      <c r="D55" s="15">
        <v>52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465</v>
      </c>
      <c r="B56" s="13"/>
      <c r="C56" s="15">
        <v>5</v>
      </c>
      <c r="D56" s="15">
        <v>8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106</v>
      </c>
      <c r="B57" s="13"/>
      <c r="C57" s="15">
        <v>2</v>
      </c>
      <c r="D57" s="15">
        <v>3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28"/>
      <c r="B58" s="15"/>
      <c r="C58" s="15"/>
      <c r="D58" s="15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35" t="s">
        <v>41</v>
      </c>
      <c r="B59" s="20">
        <v>329</v>
      </c>
      <c r="C59" s="20">
        <v>60</v>
      </c>
      <c r="D59" s="20">
        <v>75</v>
      </c>
      <c r="E59" s="16">
        <v>5.54</v>
      </c>
      <c r="F59" s="16">
        <v>8.1</v>
      </c>
      <c r="G59" s="16">
        <v>3.72</v>
      </c>
      <c r="H59" s="16">
        <v>4.6500000000000004</v>
      </c>
      <c r="I59" s="16">
        <v>3.85</v>
      </c>
      <c r="J59" s="16">
        <v>4.8099999999999996</v>
      </c>
      <c r="K59" s="16">
        <v>117.5</v>
      </c>
      <c r="L59" s="16">
        <v>146.87</v>
      </c>
      <c r="M59" s="16">
        <v>3.62</v>
      </c>
      <c r="N59" s="16">
        <v>4.53</v>
      </c>
    </row>
    <row r="60" spans="1:14" x14ac:dyDescent="0.25">
      <c r="A60" s="19" t="s">
        <v>184</v>
      </c>
      <c r="B60" s="20"/>
      <c r="C60" s="15" t="s">
        <v>275</v>
      </c>
      <c r="D60" s="15" t="s">
        <v>185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9" t="s">
        <v>186</v>
      </c>
      <c r="B61" s="20"/>
      <c r="C61" s="15">
        <v>5</v>
      </c>
      <c r="D61" s="15">
        <v>6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9" t="s">
        <v>104</v>
      </c>
      <c r="B62" s="20"/>
      <c r="C62" s="17" t="s">
        <v>216</v>
      </c>
      <c r="D62" s="17" t="s">
        <v>140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9" t="s">
        <v>479</v>
      </c>
      <c r="B63" s="20"/>
      <c r="C63" s="17" t="s">
        <v>187</v>
      </c>
      <c r="D63" s="17" t="s">
        <v>188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126</v>
      </c>
      <c r="B64" s="15"/>
      <c r="C64" s="17" t="s">
        <v>247</v>
      </c>
      <c r="D64" s="17" t="s">
        <v>124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106</v>
      </c>
      <c r="B65" s="15"/>
      <c r="C65" s="15">
        <v>1</v>
      </c>
      <c r="D65" s="15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241</v>
      </c>
      <c r="B66" s="15"/>
      <c r="C66" s="15">
        <v>1</v>
      </c>
      <c r="D66" s="15">
        <v>1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129</v>
      </c>
      <c r="B67" s="15"/>
      <c r="C67" s="15">
        <v>1</v>
      </c>
      <c r="D67" s="15">
        <v>1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/>
      <c r="B68" s="13"/>
      <c r="C68" s="15"/>
      <c r="D68" s="15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6" t="s">
        <v>151</v>
      </c>
      <c r="B69" s="20"/>
      <c r="C69" s="20">
        <v>30</v>
      </c>
      <c r="D69" s="20">
        <v>50</v>
      </c>
      <c r="E69" s="16">
        <v>1.91</v>
      </c>
      <c r="F69" s="16">
        <v>3.19</v>
      </c>
      <c r="G69" s="16">
        <v>0.24</v>
      </c>
      <c r="H69" s="16">
        <v>0.4</v>
      </c>
      <c r="I69" s="16">
        <v>12.43</v>
      </c>
      <c r="J69" s="16">
        <v>20.71</v>
      </c>
      <c r="K69" s="16">
        <v>52.61</v>
      </c>
      <c r="L69" s="16">
        <v>87.68</v>
      </c>
      <c r="M69" s="16">
        <v>0</v>
      </c>
      <c r="N69" s="16">
        <v>0</v>
      </c>
    </row>
    <row r="70" spans="1:14" x14ac:dyDescent="0.25">
      <c r="A70" s="13"/>
      <c r="B70" s="13"/>
      <c r="C70" s="15"/>
      <c r="D70" s="15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 t="s">
        <v>191</v>
      </c>
      <c r="B71" s="20">
        <v>394</v>
      </c>
      <c r="C71" s="20">
        <v>120</v>
      </c>
      <c r="D71" s="20">
        <v>150</v>
      </c>
      <c r="E71" s="16">
        <v>0.03</v>
      </c>
      <c r="F71" s="16">
        <v>0.04</v>
      </c>
      <c r="G71" s="16"/>
      <c r="H71" s="16"/>
      <c r="I71" s="16">
        <v>11.32</v>
      </c>
      <c r="J71" s="16">
        <v>13.4</v>
      </c>
      <c r="K71" s="16">
        <v>45.42</v>
      </c>
      <c r="L71" s="16">
        <v>53.79</v>
      </c>
      <c r="M71" s="16">
        <v>2.4E-2</v>
      </c>
      <c r="N71" s="16">
        <v>0.03</v>
      </c>
    </row>
    <row r="72" spans="1:14" x14ac:dyDescent="0.25">
      <c r="A72" s="13" t="s">
        <v>192</v>
      </c>
      <c r="B72" s="15"/>
      <c r="C72" s="15">
        <v>12</v>
      </c>
      <c r="D72" s="15">
        <v>15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105</v>
      </c>
      <c r="B73" s="15"/>
      <c r="C73" s="15">
        <v>7</v>
      </c>
      <c r="D73" s="15">
        <v>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104</v>
      </c>
      <c r="B74" s="15"/>
      <c r="C74" s="15">
        <v>124</v>
      </c>
      <c r="D74" s="15">
        <v>157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/>
      <c r="B75" s="13"/>
      <c r="C75" s="15"/>
      <c r="D75" s="15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5" t="s">
        <v>113</v>
      </c>
      <c r="B76" s="13"/>
      <c r="C76" s="15"/>
      <c r="D76" s="15"/>
      <c r="E76" s="13">
        <f t="shared" ref="E76:N76" si="2">E71+E69+E59+E54+E43+E36</f>
        <v>16.690000000000001</v>
      </c>
      <c r="F76" s="13">
        <f t="shared" si="2"/>
        <v>23.39</v>
      </c>
      <c r="G76" s="13">
        <f t="shared" si="2"/>
        <v>13.72</v>
      </c>
      <c r="H76" s="13">
        <f t="shared" si="2"/>
        <v>18.649999999999999</v>
      </c>
      <c r="I76" s="13">
        <f t="shared" si="2"/>
        <v>72.2</v>
      </c>
      <c r="J76" s="13">
        <f t="shared" si="2"/>
        <v>90.740000000000009</v>
      </c>
      <c r="K76" s="13">
        <f t="shared" si="2"/>
        <v>501.99000000000007</v>
      </c>
      <c r="L76" s="13">
        <f t="shared" si="2"/>
        <v>661.64</v>
      </c>
      <c r="M76" s="13">
        <f t="shared" si="2"/>
        <v>28.724</v>
      </c>
      <c r="N76" s="13">
        <f t="shared" si="2"/>
        <v>36.379999999999995</v>
      </c>
    </row>
    <row r="77" spans="1:14" x14ac:dyDescent="0.25">
      <c r="A77" s="13"/>
      <c r="B77" s="13"/>
      <c r="C77" s="15"/>
      <c r="D77" s="15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4" t="s">
        <v>10</v>
      </c>
      <c r="B78" s="13"/>
      <c r="C78" s="15"/>
      <c r="D78" s="15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6" t="s">
        <v>475</v>
      </c>
      <c r="B79" s="16">
        <v>420</v>
      </c>
      <c r="C79" s="16">
        <v>200</v>
      </c>
      <c r="D79" s="16">
        <v>200</v>
      </c>
      <c r="E79" s="16">
        <v>5.2</v>
      </c>
      <c r="F79" s="16">
        <v>5.2</v>
      </c>
      <c r="G79" s="16">
        <v>5</v>
      </c>
      <c r="H79" s="16">
        <v>5</v>
      </c>
      <c r="I79" s="16">
        <v>8</v>
      </c>
      <c r="J79" s="16">
        <v>8</v>
      </c>
      <c r="K79" s="16">
        <v>88.2</v>
      </c>
      <c r="L79" s="16">
        <v>88.2</v>
      </c>
      <c r="M79" s="16">
        <v>0</v>
      </c>
      <c r="N79" s="16">
        <v>0</v>
      </c>
    </row>
    <row r="80" spans="1:14" x14ac:dyDescent="0.25">
      <c r="A80" s="16" t="s">
        <v>13</v>
      </c>
      <c r="B80" s="20"/>
      <c r="C80" s="20">
        <v>25</v>
      </c>
      <c r="D80" s="20">
        <v>50</v>
      </c>
      <c r="E80" s="16">
        <v>0.64</v>
      </c>
      <c r="F80" s="16">
        <v>1.29</v>
      </c>
      <c r="G80" s="16">
        <v>0.56000000000000005</v>
      </c>
      <c r="H80" s="16">
        <v>1.1299999999999999</v>
      </c>
      <c r="I80" s="16">
        <v>13.24</v>
      </c>
      <c r="J80" s="16">
        <v>26.48</v>
      </c>
      <c r="K80" s="16">
        <v>69.260000000000005</v>
      </c>
      <c r="L80" s="16">
        <v>138.52000000000001</v>
      </c>
      <c r="M80" s="16">
        <v>0.13</v>
      </c>
      <c r="N80" s="16">
        <v>0.26</v>
      </c>
    </row>
    <row r="81" spans="1:14" x14ac:dyDescent="0.25">
      <c r="A81" s="15" t="s">
        <v>113</v>
      </c>
      <c r="B81" s="13"/>
      <c r="C81" s="15"/>
      <c r="D81" s="15"/>
      <c r="E81" s="13">
        <f t="shared" ref="E81:N81" si="3">E80+E79</f>
        <v>5.84</v>
      </c>
      <c r="F81" s="13">
        <f t="shared" si="3"/>
        <v>6.49</v>
      </c>
      <c r="G81" s="13">
        <f t="shared" si="3"/>
        <v>5.5600000000000005</v>
      </c>
      <c r="H81" s="13">
        <f t="shared" si="3"/>
        <v>6.13</v>
      </c>
      <c r="I81" s="13">
        <f t="shared" si="3"/>
        <v>21.240000000000002</v>
      </c>
      <c r="J81" s="13">
        <f t="shared" si="3"/>
        <v>34.480000000000004</v>
      </c>
      <c r="K81" s="13">
        <f t="shared" si="3"/>
        <v>157.46</v>
      </c>
      <c r="L81" s="13">
        <f t="shared" si="3"/>
        <v>226.72000000000003</v>
      </c>
      <c r="M81" s="13">
        <f t="shared" si="3"/>
        <v>0.13</v>
      </c>
      <c r="N81" s="13">
        <f t="shared" si="3"/>
        <v>0.26</v>
      </c>
    </row>
    <row r="82" spans="1:14" x14ac:dyDescent="0.25">
      <c r="A82" s="13" t="s">
        <v>165</v>
      </c>
      <c r="B82" s="13"/>
      <c r="C82" s="15"/>
      <c r="D82" s="15"/>
      <c r="E82" s="16">
        <f>E81+E76+E33+E28</f>
        <v>41.2</v>
      </c>
      <c r="F82" s="16">
        <f>F81+F76+F33+F28</f>
        <v>52.6</v>
      </c>
      <c r="G82" s="16">
        <f>G81+G76+G33+G28</f>
        <v>36.659999999999997</v>
      </c>
      <c r="H82" s="16">
        <v>46.47</v>
      </c>
      <c r="I82" s="16">
        <f t="shared" ref="I82:N82" si="4">I81+I76+I33+I28</f>
        <v>159.56</v>
      </c>
      <c r="J82" s="16">
        <f t="shared" si="4"/>
        <v>201.57000000000002</v>
      </c>
      <c r="K82" s="16">
        <f t="shared" si="4"/>
        <v>1127.69</v>
      </c>
      <c r="L82" s="16">
        <f t="shared" si="4"/>
        <v>1439.22</v>
      </c>
      <c r="M82" s="16">
        <f t="shared" si="4"/>
        <v>34.103999999999999</v>
      </c>
      <c r="N82" s="16">
        <f t="shared" si="4"/>
        <v>42.54</v>
      </c>
    </row>
    <row r="83" spans="1:14" x14ac:dyDescent="0.25">
      <c r="A83" s="13"/>
      <c r="B83" s="13"/>
      <c r="C83" s="15"/>
      <c r="D83" s="15"/>
      <c r="E83" s="13"/>
      <c r="F83" s="13"/>
      <c r="G83" s="13"/>
      <c r="H83" s="13"/>
      <c r="I83" s="13"/>
      <c r="J83" s="13"/>
      <c r="K83" s="13"/>
      <c r="L83" s="13"/>
      <c r="M83" s="13"/>
      <c r="N83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workbookViewId="0">
      <selection sqref="A1:XFD1048576"/>
    </sheetView>
  </sheetViews>
  <sheetFormatPr defaultRowHeight="15" x14ac:dyDescent="0.25"/>
  <cols>
    <col min="1" max="1" width="41.85546875" style="11" customWidth="1"/>
    <col min="2" max="2" width="9.140625" style="11"/>
    <col min="3" max="4" width="9.140625" style="12"/>
    <col min="5" max="16384" width="9.140625" style="11"/>
  </cols>
  <sheetData>
    <row r="1" spans="1:14" x14ac:dyDescent="0.25">
      <c r="B1" s="11" t="s">
        <v>193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ht="29.25" x14ac:dyDescent="0.25">
      <c r="A6" s="36" t="s">
        <v>361</v>
      </c>
      <c r="B6" s="37">
        <v>199</v>
      </c>
      <c r="C6" s="20" t="s">
        <v>195</v>
      </c>
      <c r="D6" s="20" t="s">
        <v>196</v>
      </c>
      <c r="E6" s="16">
        <v>4.83</v>
      </c>
      <c r="F6" s="16">
        <v>5.8</v>
      </c>
      <c r="G6" s="16">
        <v>8.1300000000000008</v>
      </c>
      <c r="H6" s="16">
        <v>10.46</v>
      </c>
      <c r="I6" s="16">
        <v>15.63</v>
      </c>
      <c r="J6" s="16">
        <v>21.27</v>
      </c>
      <c r="K6" s="16">
        <v>126.72</v>
      </c>
      <c r="L6" s="16">
        <v>185.85</v>
      </c>
      <c r="M6" s="16">
        <v>1.79</v>
      </c>
      <c r="N6" s="16">
        <v>2.14</v>
      </c>
    </row>
    <row r="7" spans="1:14" x14ac:dyDescent="0.25">
      <c r="A7" s="13" t="s">
        <v>197</v>
      </c>
      <c r="B7" s="15"/>
      <c r="C7" s="15">
        <v>15</v>
      </c>
      <c r="D7" s="15">
        <v>18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466</v>
      </c>
      <c r="B8" s="15"/>
      <c r="C8" s="15">
        <v>125</v>
      </c>
      <c r="D8" s="15">
        <v>150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105</v>
      </c>
      <c r="B9" s="15"/>
      <c r="C9" s="15">
        <v>5</v>
      </c>
      <c r="D9" s="15">
        <v>7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106</v>
      </c>
      <c r="B10" s="15"/>
      <c r="C10" s="15">
        <v>1</v>
      </c>
      <c r="D10" s="15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465</v>
      </c>
      <c r="B11" s="15"/>
      <c r="C11" s="15">
        <v>5</v>
      </c>
      <c r="D11" s="15">
        <v>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156</v>
      </c>
      <c r="B12" s="15"/>
      <c r="C12" s="15">
        <v>18</v>
      </c>
      <c r="D12" s="15">
        <v>22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5"/>
      <c r="D13" s="15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5</v>
      </c>
      <c r="B14" s="16">
        <v>413</v>
      </c>
      <c r="C14" s="20">
        <v>150</v>
      </c>
      <c r="D14" s="20">
        <v>200</v>
      </c>
      <c r="E14" s="16">
        <v>2.0299999999999998</v>
      </c>
      <c r="F14" s="16">
        <v>2.71</v>
      </c>
      <c r="G14" s="16">
        <v>2.3199999999999998</v>
      </c>
      <c r="H14" s="16">
        <v>3.1</v>
      </c>
      <c r="I14" s="16">
        <v>12.18</v>
      </c>
      <c r="J14" s="16">
        <v>16.239999999999998</v>
      </c>
      <c r="K14" s="16">
        <v>79.23</v>
      </c>
      <c r="L14" s="16">
        <v>105.65</v>
      </c>
      <c r="M14" s="16">
        <v>0.94</v>
      </c>
      <c r="N14" s="16">
        <v>1.26</v>
      </c>
    </row>
    <row r="15" spans="1:14" x14ac:dyDescent="0.25">
      <c r="A15" s="13" t="s">
        <v>199</v>
      </c>
      <c r="B15" s="13"/>
      <c r="C15" s="15">
        <v>0.4</v>
      </c>
      <c r="D15" s="15">
        <v>0.5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133</v>
      </c>
      <c r="B16" s="13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104</v>
      </c>
      <c r="B17" s="13"/>
      <c r="C17" s="15">
        <v>120</v>
      </c>
      <c r="D17" s="15">
        <v>160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476</v>
      </c>
      <c r="B18" s="13"/>
      <c r="C18" s="15">
        <v>40</v>
      </c>
      <c r="D18" s="15">
        <v>54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5"/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26</v>
      </c>
      <c r="B20" s="20">
        <v>2</v>
      </c>
      <c r="C20" s="31" t="s">
        <v>202</v>
      </c>
      <c r="D20" s="31" t="s">
        <v>203</v>
      </c>
      <c r="E20" s="16">
        <v>2.4700000000000002</v>
      </c>
      <c r="F20" s="16">
        <v>3.28</v>
      </c>
      <c r="G20" s="16">
        <v>3.5</v>
      </c>
      <c r="H20" s="16">
        <v>3.7</v>
      </c>
      <c r="I20" s="16">
        <v>24.29</v>
      </c>
      <c r="J20" s="16">
        <v>31.57</v>
      </c>
      <c r="K20" s="16">
        <v>128.12</v>
      </c>
      <c r="L20" s="16">
        <v>144.13</v>
      </c>
      <c r="M20" s="16">
        <v>7.0000000000000007E-2</v>
      </c>
      <c r="N20" s="16">
        <v>0.1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5</v>
      </c>
      <c r="D22" s="15">
        <v>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200</v>
      </c>
      <c r="B23" s="15"/>
      <c r="C23" s="17" t="s">
        <v>201</v>
      </c>
      <c r="D23" s="15">
        <v>20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5" t="s">
        <v>113</v>
      </c>
      <c r="B24" s="13"/>
      <c r="C24" s="15"/>
      <c r="D24" s="15"/>
      <c r="E24" s="13">
        <f>E20+E14+E6</f>
        <v>9.33</v>
      </c>
      <c r="F24" s="13">
        <f t="shared" ref="F24:N24" si="0">F20+F14+F6</f>
        <v>11.79</v>
      </c>
      <c r="G24" s="13">
        <f t="shared" si="0"/>
        <v>13.950000000000001</v>
      </c>
      <c r="H24" s="13">
        <f t="shared" si="0"/>
        <v>17.260000000000002</v>
      </c>
      <c r="I24" s="13">
        <f t="shared" si="0"/>
        <v>52.1</v>
      </c>
      <c r="J24" s="13">
        <f t="shared" si="0"/>
        <v>69.08</v>
      </c>
      <c r="K24" s="13">
        <f t="shared" si="0"/>
        <v>334.07000000000005</v>
      </c>
      <c r="L24" s="13">
        <f t="shared" si="0"/>
        <v>435.63</v>
      </c>
      <c r="M24" s="13">
        <f t="shared" si="0"/>
        <v>2.8</v>
      </c>
      <c r="N24" s="13">
        <f t="shared" si="0"/>
        <v>3.5</v>
      </c>
    </row>
    <row r="25" spans="1:14" x14ac:dyDescent="0.25">
      <c r="A25" s="13"/>
      <c r="B25" s="13"/>
      <c r="C25" s="15"/>
      <c r="D25" s="15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 t="s">
        <v>7</v>
      </c>
      <c r="B26" s="13"/>
      <c r="C26" s="15"/>
      <c r="D26" s="15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 t="s">
        <v>367</v>
      </c>
      <c r="B27" s="20">
        <v>418</v>
      </c>
      <c r="C27" s="20">
        <v>150</v>
      </c>
      <c r="D27" s="20">
        <v>150</v>
      </c>
      <c r="E27" s="16">
        <v>0.75</v>
      </c>
      <c r="F27" s="16">
        <v>0.75</v>
      </c>
      <c r="G27" s="16">
        <v>0</v>
      </c>
      <c r="H27" s="16">
        <v>0</v>
      </c>
      <c r="I27" s="16">
        <v>8.99</v>
      </c>
      <c r="J27" s="16">
        <v>8.99</v>
      </c>
      <c r="K27" s="16">
        <v>61.56</v>
      </c>
      <c r="L27" s="16">
        <v>61.56</v>
      </c>
      <c r="M27" s="16">
        <v>3.24</v>
      </c>
      <c r="N27" s="16">
        <v>3.24</v>
      </c>
    </row>
    <row r="28" spans="1:14" x14ac:dyDescent="0.25">
      <c r="A28" s="15" t="s">
        <v>113</v>
      </c>
      <c r="B28" s="13"/>
      <c r="C28" s="15"/>
      <c r="D28" s="15"/>
      <c r="E28" s="13">
        <f t="shared" ref="E28:N28" si="1">E27</f>
        <v>0.75</v>
      </c>
      <c r="F28" s="13">
        <f t="shared" si="1"/>
        <v>0.75</v>
      </c>
      <c r="G28" s="13">
        <f t="shared" si="1"/>
        <v>0</v>
      </c>
      <c r="H28" s="13">
        <f t="shared" si="1"/>
        <v>0</v>
      </c>
      <c r="I28" s="13">
        <f t="shared" si="1"/>
        <v>8.99</v>
      </c>
      <c r="J28" s="13">
        <f t="shared" si="1"/>
        <v>8.99</v>
      </c>
      <c r="K28" s="13">
        <f t="shared" si="1"/>
        <v>61.56</v>
      </c>
      <c r="L28" s="13">
        <f t="shared" si="1"/>
        <v>61.56</v>
      </c>
      <c r="M28" s="13">
        <f t="shared" si="1"/>
        <v>3.24</v>
      </c>
      <c r="N28" s="13">
        <f t="shared" si="1"/>
        <v>3.24</v>
      </c>
    </row>
    <row r="29" spans="1:14" x14ac:dyDescent="0.25">
      <c r="A29" s="13"/>
      <c r="B29" s="13"/>
      <c r="C29" s="15"/>
      <c r="D29" s="15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8</v>
      </c>
      <c r="B30" s="13"/>
      <c r="C30" s="15"/>
      <c r="D30" s="15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s="21" customFormat="1" ht="14.25" x14ac:dyDescent="0.2">
      <c r="A31" s="23" t="s">
        <v>458</v>
      </c>
      <c r="B31" s="20">
        <v>42</v>
      </c>
      <c r="C31" s="20">
        <v>40</v>
      </c>
      <c r="D31" s="20">
        <v>60</v>
      </c>
      <c r="E31" s="16">
        <v>0.5</v>
      </c>
      <c r="F31" s="16">
        <v>0.75</v>
      </c>
      <c r="G31" s="16">
        <v>4.03</v>
      </c>
      <c r="H31" s="16">
        <v>6.04</v>
      </c>
      <c r="I31" s="16">
        <v>4.8</v>
      </c>
      <c r="J31" s="16">
        <v>7.2</v>
      </c>
      <c r="K31" s="16">
        <v>57.59</v>
      </c>
      <c r="L31" s="16">
        <v>86.38</v>
      </c>
      <c r="M31" s="16">
        <v>1.95</v>
      </c>
      <c r="N31" s="16">
        <v>2.92</v>
      </c>
    </row>
    <row r="32" spans="1:14" x14ac:dyDescent="0.25">
      <c r="A32" s="22" t="s">
        <v>208</v>
      </c>
      <c r="B32" s="15"/>
      <c r="C32" s="15" t="s">
        <v>486</v>
      </c>
      <c r="D32" s="15" t="s">
        <v>436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25">
      <c r="A33" s="22" t="s">
        <v>213</v>
      </c>
      <c r="B33" s="15"/>
      <c r="C33" s="17" t="s">
        <v>141</v>
      </c>
      <c r="D33" s="17" t="s">
        <v>247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22" t="s">
        <v>129</v>
      </c>
      <c r="B34" s="15"/>
      <c r="C34" s="15">
        <v>4</v>
      </c>
      <c r="D34" s="20">
        <v>6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5">
      <c r="A35" s="22" t="s">
        <v>106</v>
      </c>
      <c r="B35" s="15"/>
      <c r="C35" s="15">
        <v>1</v>
      </c>
      <c r="D35" s="20">
        <v>1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22" t="s">
        <v>105</v>
      </c>
      <c r="B36" s="20"/>
      <c r="C36" s="15">
        <v>1</v>
      </c>
      <c r="D36" s="15">
        <v>2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/>
      <c r="B37" s="13"/>
      <c r="C37" s="15"/>
      <c r="D37" s="15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29.25" x14ac:dyDescent="0.25">
      <c r="A38" s="32" t="s">
        <v>204</v>
      </c>
      <c r="B38" s="21">
        <v>73</v>
      </c>
      <c r="C38" s="20" t="s">
        <v>157</v>
      </c>
      <c r="D38" s="20" t="s">
        <v>342</v>
      </c>
      <c r="E38" s="16">
        <v>4.4800000000000004</v>
      </c>
      <c r="F38" s="16">
        <v>6.14</v>
      </c>
      <c r="G38" s="16">
        <v>5.09</v>
      </c>
      <c r="H38" s="16">
        <v>7.08</v>
      </c>
      <c r="I38" s="16">
        <v>6.82</v>
      </c>
      <c r="J38" s="16">
        <v>7.53</v>
      </c>
      <c r="K38" s="16">
        <v>109</v>
      </c>
      <c r="L38" s="16">
        <v>140.9</v>
      </c>
      <c r="M38" s="16">
        <v>21.86</v>
      </c>
      <c r="N38" s="16">
        <v>24.21</v>
      </c>
    </row>
    <row r="39" spans="1:14" x14ac:dyDescent="0.25">
      <c r="A39" s="13" t="s">
        <v>116</v>
      </c>
      <c r="B39" s="13"/>
      <c r="C39" s="15" t="s">
        <v>117</v>
      </c>
      <c r="D39" s="15" t="s">
        <v>343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120</v>
      </c>
      <c r="B40" s="13"/>
      <c r="C40" s="15" t="s">
        <v>390</v>
      </c>
      <c r="D40" s="15" t="s">
        <v>391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122</v>
      </c>
      <c r="B41" s="13"/>
      <c r="C41" s="15" t="s">
        <v>388</v>
      </c>
      <c r="D41" s="15" t="s">
        <v>389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123</v>
      </c>
      <c r="B42" s="13"/>
      <c r="C42" s="17" t="s">
        <v>159</v>
      </c>
      <c r="D42" s="17" t="s">
        <v>205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126</v>
      </c>
      <c r="B43" s="13"/>
      <c r="C43" s="17" t="s">
        <v>124</v>
      </c>
      <c r="D43" s="17" t="s">
        <v>182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128</v>
      </c>
      <c r="B44" s="13"/>
      <c r="C44" s="15">
        <v>2</v>
      </c>
      <c r="D44" s="15">
        <v>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106</v>
      </c>
      <c r="B45" s="13"/>
      <c r="C45" s="15">
        <v>1</v>
      </c>
      <c r="D45" s="15">
        <v>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129</v>
      </c>
      <c r="B46" s="13"/>
      <c r="C46" s="15">
        <v>2</v>
      </c>
      <c r="D46" s="15">
        <v>3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104</v>
      </c>
      <c r="B47" s="13"/>
      <c r="C47" s="15">
        <v>144</v>
      </c>
      <c r="D47" s="15">
        <v>160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468</v>
      </c>
      <c r="B48" s="13"/>
      <c r="C48" s="15">
        <v>7</v>
      </c>
      <c r="D48" s="15">
        <v>8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/>
      <c r="B49" s="13"/>
      <c r="C49" s="15"/>
      <c r="D49" s="15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s="21" customFormat="1" ht="14.25" x14ac:dyDescent="0.2">
      <c r="A50" s="16" t="s">
        <v>358</v>
      </c>
      <c r="B50" s="16">
        <v>290</v>
      </c>
      <c r="C50" s="20">
        <v>160</v>
      </c>
      <c r="D50" s="20">
        <v>190</v>
      </c>
      <c r="E50" s="16">
        <v>15.36</v>
      </c>
      <c r="F50" s="16">
        <v>19.43</v>
      </c>
      <c r="G50" s="16">
        <v>8.58</v>
      </c>
      <c r="H50" s="16">
        <v>10.75</v>
      </c>
      <c r="I50" s="16">
        <v>20.100000000000001</v>
      </c>
      <c r="J50" s="16">
        <v>28.87</v>
      </c>
      <c r="K50" s="16">
        <v>257.60000000000002</v>
      </c>
      <c r="L50" s="16">
        <v>305.89999999999998</v>
      </c>
      <c r="M50" s="16">
        <v>23.92</v>
      </c>
      <c r="N50" s="16">
        <v>28.4</v>
      </c>
    </row>
    <row r="51" spans="1:14" s="38" customFormat="1" x14ac:dyDescent="0.25">
      <c r="A51" s="24" t="s">
        <v>212</v>
      </c>
      <c r="B51" s="25"/>
      <c r="C51" s="25" t="s">
        <v>298</v>
      </c>
      <c r="D51" s="25" t="s">
        <v>299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14" x14ac:dyDescent="0.25">
      <c r="A52" s="13" t="s">
        <v>135</v>
      </c>
      <c r="B52" s="13"/>
      <c r="C52" s="15" t="s">
        <v>300</v>
      </c>
      <c r="D52" s="15" t="s">
        <v>206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207</v>
      </c>
      <c r="B53" s="13"/>
      <c r="C53" s="17" t="s">
        <v>159</v>
      </c>
      <c r="D53" s="17" t="s">
        <v>125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208</v>
      </c>
      <c r="B54" s="13"/>
      <c r="C54" s="17" t="s">
        <v>121</v>
      </c>
      <c r="D54" s="15" t="s">
        <v>209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477</v>
      </c>
      <c r="B55" s="13"/>
      <c r="C55" s="15">
        <v>4</v>
      </c>
      <c r="D55" s="15">
        <v>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210</v>
      </c>
      <c r="B56" s="13"/>
      <c r="C56" s="15">
        <v>3</v>
      </c>
      <c r="D56" s="15">
        <v>4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156</v>
      </c>
      <c r="B57" s="13"/>
      <c r="C57" s="15">
        <v>76</v>
      </c>
      <c r="D57" s="15">
        <v>90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211</v>
      </c>
      <c r="B58" s="13"/>
      <c r="C58" s="15">
        <v>1</v>
      </c>
      <c r="D58" s="15">
        <v>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/>
      <c r="B59" s="13"/>
      <c r="C59" s="15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 t="s">
        <v>151</v>
      </c>
      <c r="B60" s="20"/>
      <c r="C60" s="20">
        <v>30</v>
      </c>
      <c r="D60" s="20">
        <v>50</v>
      </c>
      <c r="E60" s="16">
        <v>1.91</v>
      </c>
      <c r="F60" s="16">
        <v>3.19</v>
      </c>
      <c r="G60" s="16">
        <v>0.24</v>
      </c>
      <c r="H60" s="16">
        <v>0.4</v>
      </c>
      <c r="I60" s="16">
        <v>12.43</v>
      </c>
      <c r="J60" s="16">
        <v>20.71</v>
      </c>
      <c r="K60" s="16">
        <v>52.61</v>
      </c>
      <c r="L60" s="16">
        <v>87.68</v>
      </c>
      <c r="M60" s="16">
        <v>0</v>
      </c>
      <c r="N60" s="16">
        <v>0</v>
      </c>
    </row>
    <row r="61" spans="1:14" x14ac:dyDescent="0.25">
      <c r="A61" s="13"/>
      <c r="B61" s="13"/>
      <c r="C61" s="15"/>
      <c r="D61" s="15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s="21" customFormat="1" ht="14.25" x14ac:dyDescent="0.2">
      <c r="A62" s="16" t="s">
        <v>53</v>
      </c>
      <c r="B62" s="16">
        <v>390</v>
      </c>
      <c r="C62" s="20">
        <v>120</v>
      </c>
      <c r="D62" s="20">
        <v>150</v>
      </c>
      <c r="E62" s="16">
        <v>0.17</v>
      </c>
      <c r="F62" s="16">
        <v>0.21</v>
      </c>
      <c r="G62" s="16">
        <v>0.05</v>
      </c>
      <c r="H62" s="16">
        <v>0.06</v>
      </c>
      <c r="I62" s="16">
        <v>15.13</v>
      </c>
      <c r="J62" s="16">
        <v>18.920000000000002</v>
      </c>
      <c r="K62" s="16">
        <v>51.7</v>
      </c>
      <c r="L62" s="16">
        <v>64.62</v>
      </c>
      <c r="M62" s="16">
        <v>1.76</v>
      </c>
      <c r="N62" s="16">
        <v>2.21</v>
      </c>
    </row>
    <row r="63" spans="1:14" x14ac:dyDescent="0.25">
      <c r="A63" s="13" t="s">
        <v>153</v>
      </c>
      <c r="B63" s="13"/>
      <c r="C63" s="17" t="s">
        <v>214</v>
      </c>
      <c r="D63" s="17" t="s">
        <v>215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213</v>
      </c>
      <c r="B64" s="13"/>
      <c r="C64" s="17" t="s">
        <v>216</v>
      </c>
      <c r="D64" s="17" t="s">
        <v>217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133</v>
      </c>
      <c r="B65" s="13"/>
      <c r="C65" s="15">
        <v>7</v>
      </c>
      <c r="D65" s="15">
        <v>9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 t="s">
        <v>156</v>
      </c>
      <c r="B66" s="13"/>
      <c r="C66" s="15">
        <v>122</v>
      </c>
      <c r="D66" s="15">
        <v>152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/>
      <c r="B67" s="13"/>
      <c r="C67" s="15"/>
      <c r="D67" s="15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5" t="s">
        <v>113</v>
      </c>
      <c r="B68" s="13"/>
      <c r="C68" s="15"/>
      <c r="D68" s="15"/>
      <c r="E68" s="13">
        <f t="shared" ref="E68:N68" si="2">E62+E60+E50+E38+E31</f>
        <v>22.419999999999998</v>
      </c>
      <c r="F68" s="13">
        <f t="shared" si="2"/>
        <v>29.72</v>
      </c>
      <c r="G68" s="13">
        <f t="shared" si="2"/>
        <v>17.989999999999998</v>
      </c>
      <c r="H68" s="13">
        <f t="shared" si="2"/>
        <v>24.33</v>
      </c>
      <c r="I68" s="13">
        <f t="shared" si="2"/>
        <v>59.28</v>
      </c>
      <c r="J68" s="13">
        <f t="shared" si="2"/>
        <v>83.23</v>
      </c>
      <c r="K68" s="13">
        <f t="shared" si="2"/>
        <v>528.5</v>
      </c>
      <c r="L68" s="13">
        <f t="shared" si="2"/>
        <v>685.48</v>
      </c>
      <c r="M68" s="13">
        <f t="shared" si="2"/>
        <v>49.490000000000009</v>
      </c>
      <c r="N68" s="13">
        <f t="shared" si="2"/>
        <v>57.74</v>
      </c>
    </row>
    <row r="69" spans="1:14" x14ac:dyDescent="0.25">
      <c r="A69" s="13"/>
      <c r="B69" s="13"/>
      <c r="C69" s="15"/>
      <c r="D69" s="15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4" t="s">
        <v>10</v>
      </c>
      <c r="B70" s="13"/>
      <c r="C70" s="15"/>
      <c r="D70" s="15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 t="s">
        <v>161</v>
      </c>
      <c r="B71" s="16">
        <v>452</v>
      </c>
      <c r="C71" s="16">
        <v>60</v>
      </c>
      <c r="D71" s="16">
        <v>60</v>
      </c>
      <c r="E71" s="16">
        <v>4.8600000000000003</v>
      </c>
      <c r="F71" s="16">
        <v>4.8600000000000003</v>
      </c>
      <c r="G71" s="16">
        <v>5.3</v>
      </c>
      <c r="H71" s="16">
        <v>5.3</v>
      </c>
      <c r="I71" s="16">
        <v>36.799999999999997</v>
      </c>
      <c r="J71" s="16">
        <v>36.799999999999997</v>
      </c>
      <c r="K71" s="16">
        <v>188.32</v>
      </c>
      <c r="L71" s="16">
        <v>188.32</v>
      </c>
      <c r="M71" s="16">
        <v>0.15</v>
      </c>
      <c r="N71" s="16">
        <v>0.15</v>
      </c>
    </row>
    <row r="72" spans="1:14" x14ac:dyDescent="0.25">
      <c r="A72" s="13" t="s">
        <v>162</v>
      </c>
      <c r="B72" s="16">
        <v>436</v>
      </c>
      <c r="C72" s="13">
        <v>70</v>
      </c>
      <c r="D72" s="13">
        <v>70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470</v>
      </c>
      <c r="B73" s="13"/>
      <c r="C73" s="13">
        <v>40</v>
      </c>
      <c r="D73" s="13">
        <v>40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478</v>
      </c>
      <c r="B74" s="13"/>
      <c r="C74" s="13">
        <v>12</v>
      </c>
      <c r="D74" s="13">
        <v>12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104</v>
      </c>
      <c r="B75" s="13"/>
      <c r="C75" s="13">
        <v>7</v>
      </c>
      <c r="D75" s="13">
        <v>7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129</v>
      </c>
      <c r="B76" s="13"/>
      <c r="C76" s="13">
        <v>6</v>
      </c>
      <c r="D76" s="13">
        <v>6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106</v>
      </c>
      <c r="B77" s="13"/>
      <c r="C77" s="13">
        <v>1</v>
      </c>
      <c r="D77" s="13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163</v>
      </c>
      <c r="B78" s="13"/>
      <c r="C78" s="13">
        <v>1</v>
      </c>
      <c r="D78" s="13">
        <v>1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105</v>
      </c>
      <c r="B79" s="13"/>
      <c r="C79" s="13">
        <v>6</v>
      </c>
      <c r="D79" s="13">
        <v>6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 t="s">
        <v>241</v>
      </c>
      <c r="B80" s="13"/>
      <c r="C80" s="13">
        <v>2</v>
      </c>
      <c r="D80" s="13">
        <v>2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3" t="s">
        <v>470</v>
      </c>
      <c r="B82" s="13"/>
      <c r="C82" s="13">
        <v>2</v>
      </c>
      <c r="D82" s="13">
        <v>2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129</v>
      </c>
      <c r="B83" s="13"/>
      <c r="C83" s="13">
        <v>1</v>
      </c>
      <c r="D83" s="13">
        <v>1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/>
      <c r="B84" s="13"/>
      <c r="C84" s="15"/>
      <c r="D84" s="15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21" customFormat="1" ht="14.25" x14ac:dyDescent="0.2">
      <c r="A85" s="16" t="s">
        <v>393</v>
      </c>
      <c r="B85" s="16">
        <v>420</v>
      </c>
      <c r="C85" s="20">
        <v>150</v>
      </c>
      <c r="D85" s="20">
        <v>200</v>
      </c>
      <c r="E85" s="16">
        <v>3.9</v>
      </c>
      <c r="F85" s="16">
        <v>5.2</v>
      </c>
      <c r="G85" s="16">
        <v>3.37</v>
      </c>
      <c r="H85" s="16">
        <v>4.5</v>
      </c>
      <c r="I85" s="16">
        <v>5.67</v>
      </c>
      <c r="J85" s="16">
        <v>7.56</v>
      </c>
      <c r="K85" s="16">
        <v>65.900000000000006</v>
      </c>
      <c r="L85" s="16">
        <v>87.86</v>
      </c>
      <c r="M85" s="16">
        <v>0.4</v>
      </c>
      <c r="N85" s="16">
        <v>0.54</v>
      </c>
    </row>
    <row r="86" spans="1:14" x14ac:dyDescent="0.25">
      <c r="A86" s="13"/>
      <c r="B86" s="13"/>
      <c r="C86" s="15"/>
      <c r="D86" s="15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5" t="s">
        <v>113</v>
      </c>
      <c r="B87" s="13"/>
      <c r="C87" s="15"/>
      <c r="D87" s="15"/>
      <c r="E87" s="13">
        <f t="shared" ref="E87:N87" si="3">E85+E71</f>
        <v>8.76</v>
      </c>
      <c r="F87" s="13">
        <f t="shared" si="3"/>
        <v>10.06</v>
      </c>
      <c r="G87" s="13">
        <f t="shared" si="3"/>
        <v>8.67</v>
      </c>
      <c r="H87" s="13">
        <f t="shared" si="3"/>
        <v>9.8000000000000007</v>
      </c>
      <c r="I87" s="13">
        <f t="shared" si="3"/>
        <v>42.47</v>
      </c>
      <c r="J87" s="13">
        <f t="shared" si="3"/>
        <v>44.36</v>
      </c>
      <c r="K87" s="13">
        <f t="shared" si="3"/>
        <v>254.22</v>
      </c>
      <c r="L87" s="13">
        <f t="shared" si="3"/>
        <v>276.18</v>
      </c>
      <c r="M87" s="13">
        <f t="shared" si="3"/>
        <v>0.55000000000000004</v>
      </c>
      <c r="N87" s="13">
        <f t="shared" si="3"/>
        <v>0.69000000000000006</v>
      </c>
    </row>
    <row r="88" spans="1:14" x14ac:dyDescent="0.25">
      <c r="A88" s="13"/>
      <c r="B88" s="13"/>
      <c r="C88" s="15"/>
      <c r="D88" s="15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s="21" customFormat="1" ht="14.25" x14ac:dyDescent="0.2">
      <c r="A89" s="23" t="s">
        <v>165</v>
      </c>
      <c r="B89" s="16"/>
      <c r="C89" s="20"/>
      <c r="D89" s="20"/>
      <c r="E89" s="16">
        <f t="shared" ref="E89:N89" si="4">E87+E68+E28+E24</f>
        <v>41.26</v>
      </c>
      <c r="F89" s="16">
        <f t="shared" si="4"/>
        <v>52.32</v>
      </c>
      <c r="G89" s="16">
        <f t="shared" si="4"/>
        <v>40.61</v>
      </c>
      <c r="H89" s="16">
        <f t="shared" si="4"/>
        <v>51.39</v>
      </c>
      <c r="I89" s="16">
        <f t="shared" si="4"/>
        <v>162.84</v>
      </c>
      <c r="J89" s="16">
        <f t="shared" si="4"/>
        <v>205.66000000000003</v>
      </c>
      <c r="K89" s="16">
        <f t="shared" si="4"/>
        <v>1178.3499999999999</v>
      </c>
      <c r="L89" s="16">
        <f t="shared" si="4"/>
        <v>1458.85</v>
      </c>
      <c r="M89" s="16">
        <f t="shared" si="4"/>
        <v>56.080000000000005</v>
      </c>
      <c r="N89" s="16">
        <f t="shared" si="4"/>
        <v>65.17</v>
      </c>
    </row>
    <row r="90" spans="1:14" x14ac:dyDescent="0.25">
      <c r="A90" s="13"/>
      <c r="B90" s="13"/>
      <c r="C90" s="15"/>
      <c r="D90" s="15"/>
      <c r="E90" s="13"/>
      <c r="F90" s="13"/>
      <c r="G90" s="13"/>
      <c r="H90" s="13"/>
      <c r="I90" s="13"/>
      <c r="J90" s="13"/>
      <c r="K90" s="13"/>
      <c r="L90" s="13"/>
      <c r="M90" s="13"/>
      <c r="N90" s="13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opLeftCell="A67" workbookViewId="0">
      <selection activeCell="F13" sqref="F13"/>
    </sheetView>
  </sheetViews>
  <sheetFormatPr defaultRowHeight="15" x14ac:dyDescent="0.25"/>
  <cols>
    <col min="1" max="1" width="41.7109375" style="11" customWidth="1"/>
    <col min="2" max="16384" width="9.140625" style="11"/>
  </cols>
  <sheetData>
    <row r="1" spans="1:14" x14ac:dyDescent="0.25">
      <c r="B1" s="11" t="s">
        <v>220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221</v>
      </c>
      <c r="B6" s="16">
        <v>100</v>
      </c>
      <c r="C6" s="16">
        <v>150</v>
      </c>
      <c r="D6" s="16">
        <v>180</v>
      </c>
      <c r="E6" s="16">
        <v>4.78</v>
      </c>
      <c r="F6" s="16">
        <v>5.73</v>
      </c>
      <c r="G6" s="16">
        <v>4.4400000000000004</v>
      </c>
      <c r="H6" s="16">
        <v>5.72</v>
      </c>
      <c r="I6" s="16">
        <v>17.309999999999999</v>
      </c>
      <c r="J6" s="16">
        <v>20.78</v>
      </c>
      <c r="K6" s="16">
        <v>106.72</v>
      </c>
      <c r="L6" s="16">
        <v>129.69</v>
      </c>
      <c r="M6" s="16">
        <v>1.22</v>
      </c>
      <c r="N6" s="16">
        <v>1.46</v>
      </c>
    </row>
    <row r="7" spans="1:14" x14ac:dyDescent="0.25">
      <c r="A7" s="13" t="s">
        <v>466</v>
      </c>
      <c r="B7" s="13"/>
      <c r="C7" s="13">
        <v>125</v>
      </c>
      <c r="D7" s="13">
        <v>150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222</v>
      </c>
      <c r="B8" s="13"/>
      <c r="C8" s="13">
        <v>16</v>
      </c>
      <c r="D8" s="13">
        <v>19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104</v>
      </c>
      <c r="B9" s="13"/>
      <c r="C9" s="13">
        <v>25</v>
      </c>
      <c r="D9" s="13">
        <v>30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105</v>
      </c>
      <c r="B10" s="13"/>
      <c r="C10" s="13">
        <v>2</v>
      </c>
      <c r="D10" s="13">
        <v>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106</v>
      </c>
      <c r="B11" s="13"/>
      <c r="C11" s="13">
        <v>1</v>
      </c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 t="s">
        <v>465</v>
      </c>
      <c r="B12" s="13"/>
      <c r="C12" s="13">
        <v>2</v>
      </c>
      <c r="D12" s="13">
        <v>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6" t="s">
        <v>12</v>
      </c>
      <c r="B14" s="20">
        <v>416</v>
      </c>
      <c r="C14" s="20">
        <v>150</v>
      </c>
      <c r="D14" s="20">
        <v>200</v>
      </c>
      <c r="E14" s="16">
        <v>3.06</v>
      </c>
      <c r="F14" s="16">
        <v>4.08</v>
      </c>
      <c r="G14" s="16">
        <v>2.96</v>
      </c>
      <c r="H14" s="16">
        <v>3.94</v>
      </c>
      <c r="I14" s="16">
        <v>12.47</v>
      </c>
      <c r="J14" s="16">
        <v>16.600000000000001</v>
      </c>
      <c r="K14" s="16">
        <v>87.6</v>
      </c>
      <c r="L14" s="16">
        <v>116.8</v>
      </c>
      <c r="M14" s="16">
        <v>1.07</v>
      </c>
      <c r="N14" s="16">
        <v>1.42</v>
      </c>
    </row>
    <row r="15" spans="1:14" x14ac:dyDescent="0.25">
      <c r="A15" s="13" t="s">
        <v>110</v>
      </c>
      <c r="B15" s="15"/>
      <c r="C15" s="15">
        <v>2</v>
      </c>
      <c r="D15" s="15">
        <v>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105</v>
      </c>
      <c r="B16" s="15"/>
      <c r="C16" s="15">
        <v>9</v>
      </c>
      <c r="D16" s="15">
        <v>12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 t="s">
        <v>466</v>
      </c>
      <c r="B17" s="15"/>
      <c r="C17" s="15">
        <v>92</v>
      </c>
      <c r="D17" s="15">
        <v>122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 t="s">
        <v>104</v>
      </c>
      <c r="B18" s="15"/>
      <c r="C18" s="15">
        <v>65</v>
      </c>
      <c r="D18" s="15">
        <v>87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 t="s">
        <v>25</v>
      </c>
      <c r="B20" s="20">
        <v>1</v>
      </c>
      <c r="C20" s="31" t="s">
        <v>112</v>
      </c>
      <c r="D20" s="31" t="s">
        <v>260</v>
      </c>
      <c r="E20" s="16">
        <v>2.91</v>
      </c>
      <c r="F20" s="16">
        <v>3.62</v>
      </c>
      <c r="G20" s="16">
        <v>5.88</v>
      </c>
      <c r="H20" s="16">
        <v>5.97</v>
      </c>
      <c r="I20" s="16">
        <v>17.43</v>
      </c>
      <c r="J20" s="16">
        <v>21.8</v>
      </c>
      <c r="K20" s="16">
        <v>143</v>
      </c>
      <c r="L20" s="16">
        <v>164.33</v>
      </c>
      <c r="M20" s="16">
        <v>0</v>
      </c>
      <c r="N20" s="16">
        <v>0</v>
      </c>
    </row>
    <row r="21" spans="1:14" x14ac:dyDescent="0.25">
      <c r="A21" s="13" t="s">
        <v>111</v>
      </c>
      <c r="B21" s="15"/>
      <c r="C21" s="15">
        <v>40</v>
      </c>
      <c r="D21" s="15">
        <v>50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 t="s">
        <v>465</v>
      </c>
      <c r="B22" s="15"/>
      <c r="C22" s="15">
        <v>10</v>
      </c>
      <c r="D22" s="15">
        <v>10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5" t="s">
        <v>113</v>
      </c>
      <c r="B23" s="13"/>
      <c r="C23" s="13"/>
      <c r="D23" s="13"/>
      <c r="E23" s="13">
        <f>E20+E14+E6</f>
        <v>10.75</v>
      </c>
      <c r="F23" s="13">
        <f t="shared" ref="F23:N23" si="0">F20+F14+F6</f>
        <v>13.43</v>
      </c>
      <c r="G23" s="13">
        <f t="shared" si="0"/>
        <v>13.280000000000001</v>
      </c>
      <c r="H23" s="13">
        <f t="shared" si="0"/>
        <v>15.629999999999999</v>
      </c>
      <c r="I23" s="13">
        <f t="shared" si="0"/>
        <v>47.209999999999994</v>
      </c>
      <c r="J23" s="13">
        <f t="shared" si="0"/>
        <v>59.180000000000007</v>
      </c>
      <c r="K23" s="13">
        <f t="shared" si="0"/>
        <v>337.32</v>
      </c>
      <c r="L23" s="13">
        <f t="shared" si="0"/>
        <v>410.82</v>
      </c>
      <c r="M23" s="13">
        <f t="shared" si="0"/>
        <v>2.29</v>
      </c>
      <c r="N23" s="13">
        <f t="shared" si="0"/>
        <v>2.88</v>
      </c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4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6" t="s">
        <v>368</v>
      </c>
      <c r="B26" s="16">
        <v>420</v>
      </c>
      <c r="C26" s="16">
        <v>120</v>
      </c>
      <c r="D26" s="16">
        <v>150</v>
      </c>
      <c r="E26" s="16">
        <v>3.12</v>
      </c>
      <c r="F26" s="16">
        <v>3.9</v>
      </c>
      <c r="G26" s="16">
        <v>3</v>
      </c>
      <c r="H26" s="16">
        <v>3.75</v>
      </c>
      <c r="I26" s="16">
        <v>4.8</v>
      </c>
      <c r="J26" s="16">
        <v>6</v>
      </c>
      <c r="K26" s="16">
        <v>52.92</v>
      </c>
      <c r="L26" s="16">
        <v>66.150000000000006</v>
      </c>
      <c r="M26" s="16">
        <v>0</v>
      </c>
      <c r="N26" s="16">
        <v>0</v>
      </c>
    </row>
    <row r="27" spans="1:14" x14ac:dyDescent="0.25">
      <c r="A27" s="16" t="s">
        <v>366</v>
      </c>
      <c r="B27" s="16"/>
      <c r="C27" s="16">
        <v>85</v>
      </c>
      <c r="D27" s="16">
        <v>85</v>
      </c>
      <c r="E27" s="16">
        <v>0.72</v>
      </c>
      <c r="F27" s="16">
        <v>0.72</v>
      </c>
      <c r="G27" s="16">
        <v>0.2</v>
      </c>
      <c r="H27" s="16">
        <v>0.2</v>
      </c>
      <c r="I27" s="16">
        <v>6.48</v>
      </c>
      <c r="J27" s="16">
        <v>6.48</v>
      </c>
      <c r="K27" s="16">
        <v>34.4</v>
      </c>
      <c r="L27" s="16">
        <v>34.4</v>
      </c>
      <c r="M27" s="16">
        <v>48</v>
      </c>
      <c r="N27" s="16">
        <v>48</v>
      </c>
    </row>
    <row r="28" spans="1:14" x14ac:dyDescent="0.25">
      <c r="A28" s="15" t="s">
        <v>113</v>
      </c>
      <c r="B28" s="13"/>
      <c r="C28" s="13"/>
      <c r="D28" s="13"/>
      <c r="E28" s="13">
        <f>E26+E27</f>
        <v>3.84</v>
      </c>
      <c r="F28" s="13">
        <f t="shared" ref="F28:N28" si="1">F26+F27</f>
        <v>4.62</v>
      </c>
      <c r="G28" s="13">
        <f t="shared" si="1"/>
        <v>3.2</v>
      </c>
      <c r="H28" s="13">
        <f t="shared" si="1"/>
        <v>3.95</v>
      </c>
      <c r="I28" s="13">
        <f t="shared" si="1"/>
        <v>11.280000000000001</v>
      </c>
      <c r="J28" s="13">
        <f t="shared" si="1"/>
        <v>12.48</v>
      </c>
      <c r="K28" s="13">
        <f t="shared" si="1"/>
        <v>87.32</v>
      </c>
      <c r="L28" s="13">
        <f t="shared" si="1"/>
        <v>100.55000000000001</v>
      </c>
      <c r="M28" s="13">
        <f t="shared" si="1"/>
        <v>48</v>
      </c>
      <c r="N28" s="13">
        <f t="shared" si="1"/>
        <v>48</v>
      </c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 t="s">
        <v>59</v>
      </c>
      <c r="B31" s="16">
        <v>34</v>
      </c>
      <c r="C31" s="16">
        <v>40</v>
      </c>
      <c r="D31" s="16">
        <v>60</v>
      </c>
      <c r="E31" s="16">
        <v>0.56999999999999995</v>
      </c>
      <c r="F31" s="16">
        <v>0.87</v>
      </c>
      <c r="G31" s="16">
        <v>2.4300000000000002</v>
      </c>
      <c r="H31" s="16">
        <v>4.05</v>
      </c>
      <c r="I31" s="16">
        <v>3.49</v>
      </c>
      <c r="J31" s="16">
        <v>5.27</v>
      </c>
      <c r="K31" s="16">
        <v>38.200000000000003</v>
      </c>
      <c r="L31" s="16">
        <v>61.07</v>
      </c>
      <c r="M31" s="16">
        <v>3.8</v>
      </c>
      <c r="N31" s="16">
        <v>5.8</v>
      </c>
    </row>
    <row r="32" spans="1:14" x14ac:dyDescent="0.25">
      <c r="A32" s="13" t="s">
        <v>242</v>
      </c>
      <c r="B32" s="13"/>
      <c r="C32" s="15" t="s">
        <v>243</v>
      </c>
      <c r="D32" s="15" t="s">
        <v>244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 t="s">
        <v>129</v>
      </c>
      <c r="B33" s="13"/>
      <c r="C33" s="13">
        <v>4</v>
      </c>
      <c r="D33" s="13">
        <v>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32" t="s">
        <v>39</v>
      </c>
      <c r="B35" s="20">
        <v>91</v>
      </c>
      <c r="C35" s="20" t="s">
        <v>157</v>
      </c>
      <c r="D35" s="20" t="s">
        <v>342</v>
      </c>
      <c r="E35" s="16">
        <v>5.36</v>
      </c>
      <c r="F35" s="16">
        <v>7.55</v>
      </c>
      <c r="G35" s="16">
        <v>6.66</v>
      </c>
      <c r="H35" s="16">
        <v>8.5500000000000007</v>
      </c>
      <c r="I35" s="16">
        <v>16.79</v>
      </c>
      <c r="J35" s="16">
        <v>18.57</v>
      </c>
      <c r="K35" s="16">
        <v>124.36</v>
      </c>
      <c r="L35" s="16">
        <v>174.21</v>
      </c>
      <c r="M35" s="16">
        <v>9.57</v>
      </c>
      <c r="N35" s="16">
        <v>11.09</v>
      </c>
    </row>
    <row r="36" spans="1:14" ht="14.25" customHeight="1" x14ac:dyDescent="0.25">
      <c r="A36" s="13" t="s">
        <v>136</v>
      </c>
      <c r="B36" s="15"/>
      <c r="C36" s="15" t="s">
        <v>117</v>
      </c>
      <c r="D36" s="15" t="s">
        <v>343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 t="s">
        <v>122</v>
      </c>
      <c r="B37" s="15"/>
      <c r="C37" s="15" t="s">
        <v>337</v>
      </c>
      <c r="D37" s="15" t="s">
        <v>392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 t="s">
        <v>179</v>
      </c>
      <c r="B38" s="15"/>
      <c r="C38" s="17" t="s">
        <v>124</v>
      </c>
      <c r="D38" s="17" t="s">
        <v>182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 t="s">
        <v>126</v>
      </c>
      <c r="B39" s="15"/>
      <c r="C39" s="17" t="s">
        <v>127</v>
      </c>
      <c r="D39" s="17" t="s">
        <v>224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129</v>
      </c>
      <c r="B40" s="15"/>
      <c r="C40" s="15">
        <v>2</v>
      </c>
      <c r="D40" s="15">
        <v>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104</v>
      </c>
      <c r="B41" s="15"/>
      <c r="C41" s="15">
        <v>135</v>
      </c>
      <c r="D41" s="15">
        <v>150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106</v>
      </c>
      <c r="B42" s="15"/>
      <c r="C42" s="15">
        <v>1</v>
      </c>
      <c r="D42" s="15">
        <v>1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468</v>
      </c>
      <c r="B43" s="15"/>
      <c r="C43" s="15">
        <v>7</v>
      </c>
      <c r="D43" s="15">
        <v>8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6" t="s">
        <v>225</v>
      </c>
      <c r="B44" s="20">
        <v>128</v>
      </c>
      <c r="C44" s="20">
        <v>18</v>
      </c>
      <c r="D44" s="20">
        <v>20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x14ac:dyDescent="0.25">
      <c r="A45" s="13" t="s">
        <v>241</v>
      </c>
      <c r="C45" s="15">
        <v>1.5</v>
      </c>
      <c r="D45" s="15">
        <v>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465</v>
      </c>
      <c r="B46" s="20"/>
      <c r="C46" s="15">
        <v>1</v>
      </c>
      <c r="D46" s="15">
        <v>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 t="s">
        <v>104</v>
      </c>
      <c r="B47" s="20"/>
      <c r="C47" s="15">
        <v>8</v>
      </c>
      <c r="D47" s="15">
        <v>9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 t="s">
        <v>470</v>
      </c>
      <c r="B48" s="15"/>
      <c r="C48" s="15">
        <v>5</v>
      </c>
      <c r="D48" s="15">
        <v>6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6" t="s">
        <v>43</v>
      </c>
      <c r="B50" s="16"/>
      <c r="C50" s="16">
        <v>120</v>
      </c>
      <c r="D50" s="16">
        <v>150</v>
      </c>
      <c r="E50" s="16">
        <v>6.95</v>
      </c>
      <c r="F50" s="16">
        <v>8.82</v>
      </c>
      <c r="G50" s="16">
        <v>7.6</v>
      </c>
      <c r="H50" s="16">
        <v>9.5</v>
      </c>
      <c r="I50" s="16">
        <v>20.49</v>
      </c>
      <c r="J50" s="16">
        <v>22.61</v>
      </c>
      <c r="K50" s="16">
        <v>188.5</v>
      </c>
      <c r="L50" s="16">
        <v>235.62</v>
      </c>
      <c r="M50" s="16">
        <v>17.739999999999998</v>
      </c>
      <c r="N50" s="16">
        <v>22.1</v>
      </c>
    </row>
    <row r="51" spans="1:14" x14ac:dyDescent="0.25">
      <c r="A51" s="13" t="s">
        <v>226</v>
      </c>
      <c r="B51" s="13"/>
      <c r="C51" s="15" t="s">
        <v>227</v>
      </c>
      <c r="D51" s="15" t="s">
        <v>228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 t="s">
        <v>286</v>
      </c>
      <c r="B52" s="13"/>
      <c r="C52" s="15">
        <v>14</v>
      </c>
      <c r="D52" s="15">
        <v>18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 t="s">
        <v>126</v>
      </c>
      <c r="B53" s="13"/>
      <c r="C53" s="17" t="s">
        <v>230</v>
      </c>
      <c r="D53" s="17" t="s">
        <v>231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 t="s">
        <v>241</v>
      </c>
      <c r="B54" s="13"/>
      <c r="C54" s="13">
        <v>3</v>
      </c>
      <c r="D54" s="13">
        <v>4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470</v>
      </c>
      <c r="B55" s="13"/>
      <c r="C55" s="13">
        <v>4</v>
      </c>
      <c r="D55" s="13">
        <v>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466</v>
      </c>
      <c r="B56" s="13"/>
      <c r="C56" s="13">
        <v>10</v>
      </c>
      <c r="D56" s="13">
        <v>12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465</v>
      </c>
      <c r="B57" s="13"/>
      <c r="C57" s="13">
        <v>5</v>
      </c>
      <c r="D57" s="13">
        <v>6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106</v>
      </c>
      <c r="B58" s="13"/>
      <c r="C58" s="13">
        <v>1</v>
      </c>
      <c r="D58" s="13">
        <v>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/>
      <c r="B59" s="13"/>
      <c r="C59" s="13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 t="s">
        <v>151</v>
      </c>
      <c r="B60" s="20"/>
      <c r="C60" s="20">
        <v>30</v>
      </c>
      <c r="D60" s="20">
        <v>50</v>
      </c>
      <c r="E60" s="16">
        <v>1.91</v>
      </c>
      <c r="F60" s="16">
        <v>3.19</v>
      </c>
      <c r="G60" s="16">
        <v>0.24</v>
      </c>
      <c r="H60" s="16">
        <v>0.4</v>
      </c>
      <c r="I60" s="16">
        <v>12.43</v>
      </c>
      <c r="J60" s="16">
        <v>20.71</v>
      </c>
      <c r="K60" s="16">
        <v>52.61</v>
      </c>
      <c r="L60" s="16">
        <v>87.68</v>
      </c>
      <c r="M60" s="16">
        <v>0</v>
      </c>
      <c r="N60" s="16">
        <v>0</v>
      </c>
    </row>
    <row r="61" spans="1:14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6" t="s">
        <v>394</v>
      </c>
      <c r="B62" s="16"/>
      <c r="C62" s="16">
        <v>120</v>
      </c>
      <c r="D62" s="16">
        <v>150</v>
      </c>
      <c r="E62" s="16">
        <v>0</v>
      </c>
      <c r="F62" s="16">
        <v>0</v>
      </c>
      <c r="G62" s="16">
        <v>0</v>
      </c>
      <c r="H62" s="16">
        <v>0</v>
      </c>
      <c r="I62" s="16">
        <v>19.440000000000001</v>
      </c>
      <c r="J62" s="16">
        <v>21.77</v>
      </c>
      <c r="K62" s="16">
        <v>71.28</v>
      </c>
      <c r="L62" s="16">
        <v>87.48</v>
      </c>
      <c r="M62" s="16">
        <v>0</v>
      </c>
      <c r="N62" s="16">
        <v>0</v>
      </c>
    </row>
    <row r="63" spans="1:14" x14ac:dyDescent="0.25">
      <c r="A63" s="13" t="s">
        <v>114</v>
      </c>
      <c r="B63" s="13"/>
      <c r="C63" s="13">
        <v>14</v>
      </c>
      <c r="D63" s="13">
        <v>18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3" t="s">
        <v>105</v>
      </c>
      <c r="B64" s="13"/>
      <c r="C64" s="13">
        <v>8</v>
      </c>
      <c r="D64" s="13">
        <v>10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3" t="s">
        <v>104</v>
      </c>
      <c r="B65" s="13"/>
      <c r="C65" s="13">
        <v>120</v>
      </c>
      <c r="D65" s="13">
        <v>150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5" t="s">
        <v>113</v>
      </c>
      <c r="B67" s="13"/>
      <c r="C67" s="13"/>
      <c r="D67" s="13"/>
      <c r="E67" s="13">
        <f t="shared" ref="E67:N67" si="2">E62+E60+E50+E35+E31</f>
        <v>14.79</v>
      </c>
      <c r="F67" s="13">
        <f t="shared" si="2"/>
        <v>20.43</v>
      </c>
      <c r="G67" s="13">
        <f t="shared" si="2"/>
        <v>16.93</v>
      </c>
      <c r="H67" s="13">
        <f t="shared" si="2"/>
        <v>22.500000000000004</v>
      </c>
      <c r="I67" s="13">
        <f t="shared" si="2"/>
        <v>72.64</v>
      </c>
      <c r="J67" s="13">
        <f t="shared" si="2"/>
        <v>88.929999999999993</v>
      </c>
      <c r="K67" s="13">
        <f t="shared" si="2"/>
        <v>474.95</v>
      </c>
      <c r="L67" s="13">
        <f t="shared" si="2"/>
        <v>646.06000000000006</v>
      </c>
      <c r="M67" s="13">
        <f t="shared" si="2"/>
        <v>31.11</v>
      </c>
      <c r="N67" s="13">
        <f t="shared" si="2"/>
        <v>38.989999999999995</v>
      </c>
    </row>
    <row r="68" spans="1:14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4" t="s">
        <v>10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 t="s">
        <v>54</v>
      </c>
      <c r="B70" s="20">
        <v>432</v>
      </c>
      <c r="C70" s="20" t="s">
        <v>258</v>
      </c>
      <c r="D70" s="20" t="s">
        <v>233</v>
      </c>
      <c r="E70" s="16">
        <v>5.4</v>
      </c>
      <c r="F70" s="16">
        <v>8.1</v>
      </c>
      <c r="G70" s="16">
        <v>4.95</v>
      </c>
      <c r="H70" s="16">
        <v>7.43</v>
      </c>
      <c r="I70" s="16">
        <v>32.26</v>
      </c>
      <c r="J70" s="16">
        <v>48.4</v>
      </c>
      <c r="K70" s="16">
        <v>200.48</v>
      </c>
      <c r="L70" s="16">
        <v>289.58</v>
      </c>
      <c r="M70" s="16">
        <v>0.44</v>
      </c>
      <c r="N70" s="16">
        <v>0.66</v>
      </c>
    </row>
    <row r="71" spans="1:14" x14ac:dyDescent="0.25">
      <c r="A71" s="13" t="s">
        <v>234</v>
      </c>
      <c r="C71" s="15">
        <v>95</v>
      </c>
      <c r="D71" s="15">
        <v>141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3" t="s">
        <v>479</v>
      </c>
      <c r="B72" s="15"/>
      <c r="C72" s="15">
        <v>45</v>
      </c>
      <c r="D72" s="15">
        <v>68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3" t="s">
        <v>241</v>
      </c>
      <c r="B73" s="15"/>
      <c r="C73" s="15">
        <v>3</v>
      </c>
      <c r="D73" s="15">
        <v>4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466</v>
      </c>
      <c r="B74" s="15"/>
      <c r="C74" s="15">
        <v>39</v>
      </c>
      <c r="D74" s="15">
        <v>58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163</v>
      </c>
      <c r="B75" s="15"/>
      <c r="C75" s="15">
        <v>1</v>
      </c>
      <c r="D75" s="15">
        <v>1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105</v>
      </c>
      <c r="B76" s="15"/>
      <c r="C76" s="15">
        <v>1</v>
      </c>
      <c r="D76" s="15">
        <v>1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106</v>
      </c>
      <c r="B77" s="15"/>
      <c r="C77" s="15">
        <v>1</v>
      </c>
      <c r="D77" s="15">
        <v>1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236</v>
      </c>
      <c r="B78" s="15"/>
      <c r="C78" s="15">
        <v>10</v>
      </c>
      <c r="D78" s="15">
        <v>10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129</v>
      </c>
      <c r="B79" s="15"/>
      <c r="C79" s="15">
        <v>4</v>
      </c>
      <c r="D79" s="15">
        <v>6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 t="s">
        <v>55</v>
      </c>
      <c r="B81" s="20">
        <v>411</v>
      </c>
      <c r="C81" s="20">
        <v>150</v>
      </c>
      <c r="D81" s="20">
        <v>200</v>
      </c>
      <c r="E81" s="16">
        <v>0.01</v>
      </c>
      <c r="F81" s="16">
        <v>0.01</v>
      </c>
      <c r="G81" s="16">
        <v>0</v>
      </c>
      <c r="H81" s="16">
        <v>0</v>
      </c>
      <c r="I81" s="16">
        <v>0.02</v>
      </c>
      <c r="J81" s="16">
        <v>0.03</v>
      </c>
      <c r="K81" s="16">
        <v>0.06</v>
      </c>
      <c r="L81" s="16">
        <v>0.09</v>
      </c>
      <c r="M81" s="16">
        <v>0.04</v>
      </c>
      <c r="N81" s="16">
        <v>0.05</v>
      </c>
    </row>
    <row r="82" spans="1:14" x14ac:dyDescent="0.25">
      <c r="A82" s="13" t="s">
        <v>164</v>
      </c>
      <c r="B82" s="20"/>
      <c r="C82" s="15">
        <v>0.5</v>
      </c>
      <c r="D82" s="15">
        <v>0.7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104</v>
      </c>
      <c r="B83" s="15"/>
      <c r="C83" s="15">
        <v>157</v>
      </c>
      <c r="D83" s="15">
        <v>210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5" t="s">
        <v>113</v>
      </c>
      <c r="B85" s="13"/>
      <c r="C85" s="13"/>
      <c r="D85" s="13"/>
      <c r="E85" s="13">
        <f>E81+E70</f>
        <v>5.41</v>
      </c>
      <c r="F85" s="13">
        <f t="shared" ref="F85:N85" si="3">F81+F70</f>
        <v>8.11</v>
      </c>
      <c r="G85" s="13">
        <f t="shared" si="3"/>
        <v>4.95</v>
      </c>
      <c r="H85" s="13">
        <f t="shared" si="3"/>
        <v>7.43</v>
      </c>
      <c r="I85" s="13">
        <f t="shared" si="3"/>
        <v>32.28</v>
      </c>
      <c r="J85" s="13">
        <f t="shared" si="3"/>
        <v>48.43</v>
      </c>
      <c r="K85" s="13">
        <f t="shared" si="3"/>
        <v>200.54</v>
      </c>
      <c r="L85" s="13">
        <f t="shared" si="3"/>
        <v>289.66999999999996</v>
      </c>
      <c r="M85" s="13">
        <f t="shared" si="3"/>
        <v>0.48</v>
      </c>
      <c r="N85" s="13">
        <f t="shared" si="3"/>
        <v>0.71000000000000008</v>
      </c>
    </row>
    <row r="86" spans="1:14" x14ac:dyDescent="0.25">
      <c r="A86" s="22" t="s">
        <v>237</v>
      </c>
      <c r="B86" s="13"/>
      <c r="C86" s="13"/>
      <c r="D86" s="13"/>
      <c r="E86" s="16">
        <f t="shared" ref="E86:N86" si="4">E85+E67+E28+E23</f>
        <v>34.79</v>
      </c>
      <c r="F86" s="16">
        <f t="shared" si="4"/>
        <v>46.589999999999996</v>
      </c>
      <c r="G86" s="16">
        <f t="shared" si="4"/>
        <v>38.36</v>
      </c>
      <c r="H86" s="16">
        <f t="shared" si="4"/>
        <v>49.510000000000005</v>
      </c>
      <c r="I86" s="16">
        <v>163.02000000000001</v>
      </c>
      <c r="J86" s="16">
        <v>208.89</v>
      </c>
      <c r="K86" s="16">
        <f t="shared" si="4"/>
        <v>1100.1299999999999</v>
      </c>
      <c r="L86" s="16">
        <f t="shared" si="4"/>
        <v>1447.1</v>
      </c>
      <c r="M86" s="16">
        <f t="shared" si="4"/>
        <v>81.88000000000001</v>
      </c>
      <c r="N86" s="16">
        <f t="shared" si="4"/>
        <v>90.579999999999984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workbookViewId="0">
      <selection sqref="A1:XFD1048576"/>
    </sheetView>
  </sheetViews>
  <sheetFormatPr defaultRowHeight="15" x14ac:dyDescent="0.25"/>
  <cols>
    <col min="1" max="1" width="40.7109375" style="11" customWidth="1"/>
    <col min="2" max="16384" width="9.140625" style="11"/>
  </cols>
  <sheetData>
    <row r="1" spans="1:14" x14ac:dyDescent="0.25">
      <c r="B1" s="11" t="s">
        <v>238</v>
      </c>
    </row>
    <row r="3" spans="1:14" x14ac:dyDescent="0.25">
      <c r="A3" s="13" t="s">
        <v>101</v>
      </c>
      <c r="B3" s="105" t="s">
        <v>102</v>
      </c>
      <c r="C3" s="108" t="s">
        <v>103</v>
      </c>
      <c r="D3" s="109"/>
      <c r="E3" s="110" t="s">
        <v>84</v>
      </c>
      <c r="F3" s="111"/>
      <c r="G3" s="111"/>
      <c r="H3" s="111"/>
      <c r="I3" s="111"/>
      <c r="J3" s="112"/>
      <c r="K3" s="113" t="s">
        <v>85</v>
      </c>
      <c r="L3" s="114"/>
      <c r="M3" s="110" t="s">
        <v>86</v>
      </c>
      <c r="N3" s="112"/>
    </row>
    <row r="4" spans="1:14" x14ac:dyDescent="0.25">
      <c r="A4" s="13"/>
      <c r="B4" s="106"/>
      <c r="C4" s="12"/>
      <c r="D4" s="12"/>
      <c r="E4" s="110" t="s">
        <v>87</v>
      </c>
      <c r="F4" s="112"/>
      <c r="G4" s="110" t="s">
        <v>88</v>
      </c>
      <c r="H4" s="112"/>
      <c r="I4" s="110" t="s">
        <v>89</v>
      </c>
      <c r="J4" s="112"/>
      <c r="K4" s="115"/>
      <c r="L4" s="116"/>
      <c r="M4" s="13"/>
      <c r="N4" s="13"/>
    </row>
    <row r="5" spans="1:14" x14ac:dyDescent="0.25">
      <c r="A5" s="14" t="s">
        <v>0</v>
      </c>
      <c r="B5" s="107"/>
      <c r="C5" s="15" t="s">
        <v>90</v>
      </c>
      <c r="D5" s="15" t="s">
        <v>91</v>
      </c>
      <c r="E5" s="13" t="s">
        <v>90</v>
      </c>
      <c r="F5" s="13" t="s">
        <v>91</v>
      </c>
      <c r="G5" s="13" t="s">
        <v>90</v>
      </c>
      <c r="H5" s="13" t="s">
        <v>91</v>
      </c>
      <c r="I5" s="13" t="s">
        <v>90</v>
      </c>
      <c r="J5" s="13" t="s">
        <v>91</v>
      </c>
      <c r="K5" s="13" t="s">
        <v>90</v>
      </c>
      <c r="L5" s="13" t="s">
        <v>91</v>
      </c>
      <c r="M5" s="13" t="s">
        <v>90</v>
      </c>
      <c r="N5" s="13" t="s">
        <v>91</v>
      </c>
    </row>
    <row r="6" spans="1:14" x14ac:dyDescent="0.25">
      <c r="A6" s="16" t="s">
        <v>32</v>
      </c>
      <c r="B6" s="16">
        <v>229</v>
      </c>
      <c r="C6" s="20" t="s">
        <v>239</v>
      </c>
      <c r="D6" s="20" t="s">
        <v>240</v>
      </c>
      <c r="E6" s="16">
        <v>6.15</v>
      </c>
      <c r="F6" s="16">
        <v>7.68</v>
      </c>
      <c r="G6" s="16">
        <v>7.6</v>
      </c>
      <c r="H6" s="16">
        <v>9.5</v>
      </c>
      <c r="I6" s="16">
        <v>15.42</v>
      </c>
      <c r="J6" s="16">
        <v>19.27</v>
      </c>
      <c r="K6" s="16">
        <v>146.69999999999999</v>
      </c>
      <c r="L6" s="16">
        <v>184.5</v>
      </c>
      <c r="M6" s="16">
        <v>0.88</v>
      </c>
      <c r="N6" s="16">
        <v>1.1000000000000001</v>
      </c>
    </row>
    <row r="7" spans="1:14" x14ac:dyDescent="0.25">
      <c r="A7" s="13" t="s">
        <v>241</v>
      </c>
      <c r="B7" s="13"/>
      <c r="C7" s="13">
        <v>65</v>
      </c>
      <c r="D7" s="13">
        <v>80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 t="s">
        <v>480</v>
      </c>
      <c r="B8" s="13"/>
      <c r="C8" s="13">
        <v>68</v>
      </c>
      <c r="D8" s="13">
        <v>85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465</v>
      </c>
      <c r="B9" s="13"/>
      <c r="C9" s="13">
        <v>6</v>
      </c>
      <c r="D9" s="13">
        <v>8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106</v>
      </c>
      <c r="B10" s="13"/>
      <c r="C10" s="13">
        <v>1</v>
      </c>
      <c r="D10" s="13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6" t="s">
        <v>14</v>
      </c>
      <c r="B12" s="20">
        <v>414</v>
      </c>
      <c r="C12" s="20">
        <v>180</v>
      </c>
      <c r="D12" s="20">
        <v>200</v>
      </c>
      <c r="E12" s="16">
        <v>2.52</v>
      </c>
      <c r="F12" s="16">
        <v>2.8</v>
      </c>
      <c r="G12" s="16">
        <v>2.59</v>
      </c>
      <c r="H12" s="16">
        <v>2.87</v>
      </c>
      <c r="I12" s="16">
        <v>13.68</v>
      </c>
      <c r="J12" s="16">
        <v>15.2</v>
      </c>
      <c r="K12" s="16">
        <v>87.14</v>
      </c>
      <c r="L12" s="16">
        <v>96.82</v>
      </c>
      <c r="M12" s="16">
        <v>1.17</v>
      </c>
      <c r="N12" s="16">
        <v>1.75</v>
      </c>
    </row>
    <row r="13" spans="1:14" x14ac:dyDescent="0.25">
      <c r="A13" s="13" t="s">
        <v>172</v>
      </c>
      <c r="B13" s="15"/>
      <c r="C13" s="15">
        <v>2</v>
      </c>
      <c r="D13" s="15">
        <v>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 t="s">
        <v>105</v>
      </c>
      <c r="B14" s="15"/>
      <c r="C14" s="15">
        <v>11</v>
      </c>
      <c r="D14" s="15">
        <v>12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466</v>
      </c>
      <c r="B15" s="15"/>
      <c r="C15" s="15">
        <v>90</v>
      </c>
      <c r="D15" s="15">
        <v>100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 t="s">
        <v>104</v>
      </c>
      <c r="B16" s="15"/>
      <c r="C16" s="15">
        <v>108</v>
      </c>
      <c r="D16" s="15">
        <v>120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 t="s">
        <v>175</v>
      </c>
      <c r="B18" s="20">
        <v>3</v>
      </c>
      <c r="C18" s="31" t="s">
        <v>176</v>
      </c>
      <c r="D18" s="31" t="s">
        <v>177</v>
      </c>
      <c r="E18" s="16">
        <v>5.8</v>
      </c>
      <c r="F18" s="16">
        <v>7.89</v>
      </c>
      <c r="G18" s="16">
        <v>6.67</v>
      </c>
      <c r="H18" s="16">
        <v>8.1</v>
      </c>
      <c r="I18" s="16">
        <v>19.649999999999999</v>
      </c>
      <c r="J18" s="16">
        <v>24.64</v>
      </c>
      <c r="K18" s="16">
        <v>143.62</v>
      </c>
      <c r="L18" s="16">
        <v>182.71</v>
      </c>
      <c r="M18" s="16">
        <v>0.02</v>
      </c>
      <c r="N18" s="16">
        <v>0.04</v>
      </c>
    </row>
    <row r="19" spans="1:14" x14ac:dyDescent="0.25">
      <c r="A19" s="13" t="s">
        <v>111</v>
      </c>
      <c r="B19" s="15"/>
      <c r="C19" s="15">
        <v>40</v>
      </c>
      <c r="D19" s="15">
        <v>50</v>
      </c>
      <c r="E19" s="13">
        <v>8</v>
      </c>
      <c r="F19" s="13">
        <v>7.89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 t="s">
        <v>465</v>
      </c>
      <c r="B20" s="15"/>
      <c r="C20" s="15">
        <v>5</v>
      </c>
      <c r="D20" s="15">
        <v>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 t="s">
        <v>473</v>
      </c>
      <c r="B21" s="15"/>
      <c r="C21" s="17" t="s">
        <v>174</v>
      </c>
      <c r="D21" s="15">
        <v>15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5" t="s">
        <v>113</v>
      </c>
      <c r="B22" s="13"/>
      <c r="C22" s="13"/>
      <c r="D22" s="13"/>
      <c r="E22" s="13">
        <f>E18+E12+E6</f>
        <v>14.47</v>
      </c>
      <c r="F22" s="13">
        <f t="shared" ref="F22:N22" si="0">F18+F12+F6</f>
        <v>18.369999999999997</v>
      </c>
      <c r="G22" s="13">
        <f t="shared" si="0"/>
        <v>16.86</v>
      </c>
      <c r="H22" s="13">
        <f t="shared" si="0"/>
        <v>20.47</v>
      </c>
      <c r="I22" s="13">
        <f t="shared" si="0"/>
        <v>48.75</v>
      </c>
      <c r="J22" s="13">
        <f t="shared" si="0"/>
        <v>59.11</v>
      </c>
      <c r="K22" s="13">
        <f t="shared" si="0"/>
        <v>377.46</v>
      </c>
      <c r="L22" s="13">
        <f t="shared" si="0"/>
        <v>464.03</v>
      </c>
      <c r="M22" s="13">
        <f t="shared" si="0"/>
        <v>2.0699999999999998</v>
      </c>
      <c r="N22" s="13">
        <f t="shared" si="0"/>
        <v>2.89</v>
      </c>
    </row>
    <row r="23" spans="1:14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4" t="s">
        <v>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6" t="s">
        <v>393</v>
      </c>
      <c r="B25" s="16">
        <v>420</v>
      </c>
      <c r="C25" s="16">
        <v>120</v>
      </c>
      <c r="D25" s="16">
        <v>150</v>
      </c>
      <c r="E25" s="16">
        <v>3.12</v>
      </c>
      <c r="F25" s="16">
        <v>3.9</v>
      </c>
      <c r="G25" s="16">
        <v>3</v>
      </c>
      <c r="H25" s="16">
        <v>3.75</v>
      </c>
      <c r="I25" s="16">
        <v>4.8</v>
      </c>
      <c r="J25" s="16">
        <v>6</v>
      </c>
      <c r="K25" s="16">
        <v>52.92</v>
      </c>
      <c r="L25" s="16">
        <v>66.150000000000006</v>
      </c>
      <c r="M25" s="16">
        <v>0</v>
      </c>
      <c r="N25" s="16">
        <v>0</v>
      </c>
    </row>
    <row r="26" spans="1:14" x14ac:dyDescent="0.25">
      <c r="A26" s="16" t="s">
        <v>366</v>
      </c>
      <c r="B26" s="16"/>
      <c r="C26" s="16">
        <v>85</v>
      </c>
      <c r="D26" s="16">
        <v>85</v>
      </c>
      <c r="E26" s="16">
        <v>1.44</v>
      </c>
      <c r="F26" s="16">
        <v>1.44</v>
      </c>
      <c r="G26" s="16">
        <v>0.17</v>
      </c>
      <c r="H26" s="16">
        <v>0.17</v>
      </c>
      <c r="I26" s="16">
        <v>6.88</v>
      </c>
      <c r="J26" s="16">
        <v>6.88</v>
      </c>
      <c r="K26" s="16">
        <v>32.130000000000003</v>
      </c>
      <c r="L26" s="16">
        <v>32.130000000000003</v>
      </c>
      <c r="M26" s="16">
        <v>51</v>
      </c>
      <c r="N26" s="16">
        <v>51</v>
      </c>
    </row>
    <row r="27" spans="1:14" x14ac:dyDescent="0.25">
      <c r="A27" s="15" t="s">
        <v>113</v>
      </c>
      <c r="B27" s="13"/>
      <c r="C27" s="13"/>
      <c r="D27" s="13"/>
      <c r="E27" s="13">
        <f t="shared" ref="E27:N27" si="1">E26+E25</f>
        <v>4.5600000000000005</v>
      </c>
      <c r="F27" s="13">
        <f t="shared" si="1"/>
        <v>5.34</v>
      </c>
      <c r="G27" s="13">
        <f t="shared" si="1"/>
        <v>3.17</v>
      </c>
      <c r="H27" s="13">
        <f t="shared" si="1"/>
        <v>3.92</v>
      </c>
      <c r="I27" s="13">
        <f t="shared" si="1"/>
        <v>11.68</v>
      </c>
      <c r="J27" s="13">
        <f t="shared" si="1"/>
        <v>12.879999999999999</v>
      </c>
      <c r="K27" s="13">
        <f t="shared" si="1"/>
        <v>85.050000000000011</v>
      </c>
      <c r="L27" s="13">
        <f t="shared" si="1"/>
        <v>98.28</v>
      </c>
      <c r="M27" s="13">
        <f t="shared" si="1"/>
        <v>51</v>
      </c>
      <c r="N27" s="13">
        <f t="shared" si="1"/>
        <v>51</v>
      </c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4" t="s">
        <v>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23" t="s">
        <v>380</v>
      </c>
      <c r="B30" s="16">
        <v>21</v>
      </c>
      <c r="C30" s="16">
        <v>40</v>
      </c>
      <c r="D30" s="16">
        <v>60</v>
      </c>
      <c r="E30" s="16">
        <v>0.56999999999999995</v>
      </c>
      <c r="F30" s="16">
        <v>0.86</v>
      </c>
      <c r="G30" s="16">
        <v>1.81</v>
      </c>
      <c r="H30" s="16">
        <v>2.74</v>
      </c>
      <c r="I30" s="16">
        <v>3.86</v>
      </c>
      <c r="J30" s="16">
        <v>5.23</v>
      </c>
      <c r="K30" s="16">
        <v>37.54</v>
      </c>
      <c r="L30" s="16">
        <v>49.18</v>
      </c>
      <c r="M30" s="16">
        <v>13.21</v>
      </c>
      <c r="N30" s="16">
        <v>19.8</v>
      </c>
    </row>
    <row r="31" spans="1:14" x14ac:dyDescent="0.25">
      <c r="A31" s="22" t="s">
        <v>381</v>
      </c>
      <c r="B31" s="13"/>
      <c r="C31" s="15" t="s">
        <v>382</v>
      </c>
      <c r="D31" s="15" t="s">
        <v>383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22" t="s">
        <v>131</v>
      </c>
      <c r="B32" s="13"/>
      <c r="C32" s="15" t="s">
        <v>180</v>
      </c>
      <c r="D32" s="15" t="s">
        <v>182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22" t="s">
        <v>384</v>
      </c>
      <c r="B33" s="13"/>
      <c r="C33" s="15" t="s">
        <v>205</v>
      </c>
      <c r="D33" s="15" t="s">
        <v>158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22" t="s">
        <v>133</v>
      </c>
      <c r="B34" s="13"/>
      <c r="C34" s="15" t="s">
        <v>187</v>
      </c>
      <c r="D34" s="15" t="s">
        <v>188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22" t="s">
        <v>132</v>
      </c>
      <c r="B35" s="13"/>
      <c r="C35" s="15" t="s">
        <v>143</v>
      </c>
      <c r="D35" s="15" t="s">
        <v>216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22" t="s">
        <v>106</v>
      </c>
      <c r="B36" s="13"/>
      <c r="C36" s="15">
        <v>1</v>
      </c>
      <c r="D36" s="15">
        <v>1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29.25" x14ac:dyDescent="0.25">
      <c r="A38" s="32" t="s">
        <v>245</v>
      </c>
      <c r="B38" s="21">
        <v>87</v>
      </c>
      <c r="C38" s="20" t="s">
        <v>248</v>
      </c>
      <c r="D38" s="20" t="s">
        <v>344</v>
      </c>
      <c r="E38" s="16">
        <v>5.48</v>
      </c>
      <c r="F38" s="16">
        <v>6.11</v>
      </c>
      <c r="G38" s="16">
        <v>4.87</v>
      </c>
      <c r="H38" s="16">
        <v>8.24</v>
      </c>
      <c r="I38" s="16">
        <v>11.87</v>
      </c>
      <c r="J38" s="16">
        <v>17.100000000000001</v>
      </c>
      <c r="K38" s="16">
        <v>117.31</v>
      </c>
      <c r="L38" s="16">
        <v>130.88999999999999</v>
      </c>
      <c r="M38" s="16">
        <v>6.8</v>
      </c>
      <c r="N38" s="16">
        <v>9.1</v>
      </c>
    </row>
    <row r="39" spans="1:14" x14ac:dyDescent="0.25">
      <c r="A39" s="13" t="s">
        <v>136</v>
      </c>
      <c r="B39" s="13"/>
      <c r="C39" s="15" t="s">
        <v>117</v>
      </c>
      <c r="D39" s="15" t="s">
        <v>343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 t="s">
        <v>246</v>
      </c>
      <c r="B40" s="13"/>
      <c r="C40" s="15">
        <v>14</v>
      </c>
      <c r="D40" s="15">
        <v>15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 t="s">
        <v>122</v>
      </c>
      <c r="B41" s="13"/>
      <c r="C41" s="15" t="s">
        <v>337</v>
      </c>
      <c r="D41" s="15" t="s">
        <v>392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 t="s">
        <v>126</v>
      </c>
      <c r="B42" s="13"/>
      <c r="C42" s="17" t="s">
        <v>180</v>
      </c>
      <c r="D42" s="17" t="s">
        <v>124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 t="s">
        <v>179</v>
      </c>
      <c r="B43" s="13"/>
      <c r="C43" s="17" t="s">
        <v>124</v>
      </c>
      <c r="D43" s="17" t="s">
        <v>182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 t="s">
        <v>129</v>
      </c>
      <c r="B44" s="13"/>
      <c r="C44" s="15">
        <v>2</v>
      </c>
      <c r="D44" s="15">
        <v>3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 t="s">
        <v>104</v>
      </c>
      <c r="B45" s="13"/>
      <c r="C45" s="15">
        <v>130</v>
      </c>
      <c r="D45" s="15">
        <v>145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 t="s">
        <v>106</v>
      </c>
      <c r="B46" s="13"/>
      <c r="C46" s="15">
        <v>1</v>
      </c>
      <c r="D46" s="15">
        <v>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36" t="s">
        <v>249</v>
      </c>
      <c r="B48" s="16">
        <v>330</v>
      </c>
      <c r="C48" s="16">
        <v>100</v>
      </c>
      <c r="D48" s="16">
        <v>130</v>
      </c>
      <c r="E48" s="16">
        <v>4.45</v>
      </c>
      <c r="F48" s="16">
        <v>5.85</v>
      </c>
      <c r="G48" s="16">
        <v>4.78</v>
      </c>
      <c r="H48" s="16">
        <v>6.59</v>
      </c>
      <c r="I48" s="16">
        <v>25.8</v>
      </c>
      <c r="J48" s="16">
        <v>33.54</v>
      </c>
      <c r="K48" s="16">
        <v>148</v>
      </c>
      <c r="L48" s="16">
        <v>197.37</v>
      </c>
      <c r="M48" s="16">
        <v>0</v>
      </c>
      <c r="N48" s="16">
        <v>0</v>
      </c>
    </row>
    <row r="49" spans="1:14" x14ac:dyDescent="0.25">
      <c r="A49" s="13" t="s">
        <v>250</v>
      </c>
      <c r="B49" s="13"/>
      <c r="C49" s="13">
        <v>35</v>
      </c>
      <c r="D49" s="13">
        <v>46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 t="s">
        <v>211</v>
      </c>
      <c r="B50" s="13"/>
      <c r="C50" s="13">
        <v>1</v>
      </c>
      <c r="D50" s="13">
        <v>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 t="s">
        <v>465</v>
      </c>
      <c r="B51" s="13"/>
      <c r="C51" s="13">
        <v>5</v>
      </c>
      <c r="D51" s="13">
        <v>7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6" t="s">
        <v>56</v>
      </c>
      <c r="B53" s="16">
        <v>293</v>
      </c>
      <c r="C53" s="20" t="s">
        <v>251</v>
      </c>
      <c r="D53" s="20" t="s">
        <v>252</v>
      </c>
      <c r="E53" s="16">
        <v>5.96</v>
      </c>
      <c r="F53" s="16">
        <v>6.92</v>
      </c>
      <c r="G53" s="16">
        <v>5</v>
      </c>
      <c r="H53" s="16">
        <v>5.71</v>
      </c>
      <c r="I53" s="16">
        <v>14.77</v>
      </c>
      <c r="J53" s="16">
        <v>16.88</v>
      </c>
      <c r="K53" s="16">
        <v>157.30000000000001</v>
      </c>
      <c r="L53" s="16">
        <v>187.56</v>
      </c>
      <c r="M53" s="16">
        <v>1.19</v>
      </c>
      <c r="N53" s="16">
        <v>1</v>
      </c>
    </row>
    <row r="54" spans="1:14" x14ac:dyDescent="0.25">
      <c r="A54" s="13" t="s">
        <v>136</v>
      </c>
      <c r="B54" s="13"/>
      <c r="C54" s="15" t="s">
        <v>253</v>
      </c>
      <c r="D54" s="15" t="s">
        <v>254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 t="s">
        <v>179</v>
      </c>
      <c r="B55" s="13"/>
      <c r="C55" s="17" t="s">
        <v>255</v>
      </c>
      <c r="D55" s="17" t="s">
        <v>256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 t="s">
        <v>126</v>
      </c>
      <c r="B56" s="13"/>
      <c r="C56" s="17" t="s">
        <v>257</v>
      </c>
      <c r="D56" s="17" t="s">
        <v>205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 t="s">
        <v>465</v>
      </c>
      <c r="B57" s="13"/>
      <c r="C57" s="13">
        <v>3</v>
      </c>
      <c r="D57" s="13">
        <v>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 t="s">
        <v>128</v>
      </c>
      <c r="B58" s="13"/>
      <c r="C58" s="13">
        <v>2</v>
      </c>
      <c r="D58" s="13">
        <v>3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 t="s">
        <v>481</v>
      </c>
      <c r="B59" s="13"/>
      <c r="C59" s="13">
        <v>2</v>
      </c>
      <c r="D59" s="13">
        <v>3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3" t="s">
        <v>106</v>
      </c>
      <c r="B60" s="13"/>
      <c r="C60" s="13">
        <v>1</v>
      </c>
      <c r="D60" s="13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3" t="s">
        <v>104</v>
      </c>
      <c r="B61" s="13"/>
      <c r="C61" s="13">
        <v>23</v>
      </c>
      <c r="D61" s="13">
        <v>26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 t="s">
        <v>151</v>
      </c>
      <c r="B63" s="20"/>
      <c r="C63" s="20">
        <v>30</v>
      </c>
      <c r="D63" s="20">
        <v>50</v>
      </c>
      <c r="E63" s="16">
        <v>1.91</v>
      </c>
      <c r="F63" s="16">
        <v>3.19</v>
      </c>
      <c r="G63" s="16">
        <v>0.24</v>
      </c>
      <c r="H63" s="16">
        <v>0.4</v>
      </c>
      <c r="I63" s="16">
        <v>12.43</v>
      </c>
      <c r="J63" s="16">
        <v>20.71</v>
      </c>
      <c r="K63" s="16">
        <v>52.61</v>
      </c>
      <c r="L63" s="16">
        <v>87.68</v>
      </c>
      <c r="M63" s="16">
        <v>0</v>
      </c>
      <c r="N63" s="16">
        <v>0</v>
      </c>
    </row>
    <row r="64" spans="1:14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6" t="s">
        <v>191</v>
      </c>
      <c r="B65" s="20">
        <v>394</v>
      </c>
      <c r="C65" s="20">
        <v>120</v>
      </c>
      <c r="D65" s="20">
        <v>150</v>
      </c>
      <c r="E65" s="16">
        <v>0.03</v>
      </c>
      <c r="F65" s="16">
        <v>0.04</v>
      </c>
      <c r="G65" s="16"/>
      <c r="H65" s="16"/>
      <c r="I65" s="16">
        <v>11.32</v>
      </c>
      <c r="J65" s="16">
        <v>13.4</v>
      </c>
      <c r="K65" s="16">
        <v>45.42</v>
      </c>
      <c r="L65" s="16">
        <v>53.79</v>
      </c>
      <c r="M65" s="16">
        <v>2.4E-2</v>
      </c>
      <c r="N65" s="16">
        <v>0.03</v>
      </c>
    </row>
    <row r="66" spans="1:14" x14ac:dyDescent="0.25">
      <c r="A66" s="13" t="s">
        <v>192</v>
      </c>
      <c r="B66" s="15"/>
      <c r="C66" s="15">
        <v>12</v>
      </c>
      <c r="D66" s="15">
        <v>15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3" t="s">
        <v>105</v>
      </c>
      <c r="B67" s="15"/>
      <c r="C67" s="15">
        <v>7</v>
      </c>
      <c r="D67" s="15">
        <v>9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3" t="s">
        <v>104</v>
      </c>
      <c r="B68" s="15"/>
      <c r="C68" s="15">
        <v>124</v>
      </c>
      <c r="D68" s="15">
        <v>157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5" t="s">
        <v>113</v>
      </c>
      <c r="B69" s="13"/>
      <c r="C69" s="13"/>
      <c r="D69" s="13"/>
      <c r="E69" s="13">
        <f>E65+E63+E53+E48+E38+E30</f>
        <v>18.400000000000002</v>
      </c>
      <c r="F69" s="13">
        <f t="shared" ref="F69:N69" si="2">F65+F63+F53+F48+F38+F30</f>
        <v>22.97</v>
      </c>
      <c r="G69" s="13">
        <f t="shared" si="2"/>
        <v>16.7</v>
      </c>
      <c r="H69" s="13">
        <f t="shared" si="2"/>
        <v>23.68</v>
      </c>
      <c r="I69" s="13">
        <f t="shared" si="2"/>
        <v>80.05</v>
      </c>
      <c r="J69" s="13">
        <f t="shared" si="2"/>
        <v>106.86</v>
      </c>
      <c r="K69" s="13">
        <f t="shared" si="2"/>
        <v>558.18000000000006</v>
      </c>
      <c r="L69" s="13">
        <f t="shared" si="2"/>
        <v>706.46999999999991</v>
      </c>
      <c r="M69" s="13">
        <f t="shared" si="2"/>
        <v>21.224</v>
      </c>
      <c r="N69" s="13">
        <f t="shared" si="2"/>
        <v>29.93</v>
      </c>
    </row>
    <row r="70" spans="1:14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4" t="s">
        <v>10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6" t="s">
        <v>259</v>
      </c>
      <c r="B72" s="16">
        <v>245</v>
      </c>
      <c r="C72" s="20" t="s">
        <v>260</v>
      </c>
      <c r="D72" s="20" t="s">
        <v>261</v>
      </c>
      <c r="E72" s="16">
        <v>4.2</v>
      </c>
      <c r="F72" s="16">
        <v>6.72</v>
      </c>
      <c r="G72" s="16">
        <v>2.33</v>
      </c>
      <c r="H72" s="16">
        <v>2.73</v>
      </c>
      <c r="I72" s="16">
        <v>8.93</v>
      </c>
      <c r="J72" s="16">
        <v>14.28</v>
      </c>
      <c r="K72" s="16">
        <v>74.7</v>
      </c>
      <c r="L72" s="16">
        <v>122.3</v>
      </c>
      <c r="M72" s="16">
        <v>0.22</v>
      </c>
      <c r="N72" s="16">
        <v>0.36</v>
      </c>
    </row>
    <row r="73" spans="1:14" x14ac:dyDescent="0.25">
      <c r="A73" s="13" t="s">
        <v>482</v>
      </c>
      <c r="B73" s="13"/>
      <c r="C73" s="15" t="s">
        <v>493</v>
      </c>
      <c r="D73" s="15" t="s">
        <v>494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3" t="s">
        <v>483</v>
      </c>
      <c r="B74" s="13"/>
      <c r="C74" s="13">
        <v>6</v>
      </c>
      <c r="D74" s="13">
        <v>10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3" t="s">
        <v>133</v>
      </c>
      <c r="B75" s="13" t="s">
        <v>397</v>
      </c>
      <c r="C75" s="13">
        <v>5</v>
      </c>
      <c r="D75" s="13">
        <v>8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3" t="s">
        <v>211</v>
      </c>
      <c r="B76" s="13"/>
      <c r="C76" s="13">
        <v>1</v>
      </c>
      <c r="D76" s="13">
        <v>1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3" t="s">
        <v>484</v>
      </c>
      <c r="B77" s="13"/>
      <c r="C77" s="13">
        <v>2</v>
      </c>
      <c r="D77" s="13">
        <v>3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3" t="s">
        <v>170</v>
      </c>
      <c r="B78" s="13"/>
      <c r="C78" s="13">
        <v>10</v>
      </c>
      <c r="D78" s="13">
        <v>20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3" t="s">
        <v>129</v>
      </c>
      <c r="B79" s="13"/>
      <c r="C79" s="13">
        <v>2</v>
      </c>
      <c r="D79" s="13">
        <v>4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 t="s">
        <v>4</v>
      </c>
      <c r="B81" s="20">
        <v>411</v>
      </c>
      <c r="C81" s="20" t="s">
        <v>396</v>
      </c>
      <c r="D81" s="20" t="s">
        <v>344</v>
      </c>
      <c r="E81" s="16">
        <v>0.11</v>
      </c>
      <c r="F81" s="16">
        <v>0.15</v>
      </c>
      <c r="G81" s="16">
        <v>0.03</v>
      </c>
      <c r="H81" s="16">
        <v>0.04</v>
      </c>
      <c r="I81" s="16">
        <v>9.1</v>
      </c>
      <c r="J81" s="16">
        <v>12.13</v>
      </c>
      <c r="K81" s="16">
        <v>41.37</v>
      </c>
      <c r="L81" s="16">
        <v>55.16</v>
      </c>
      <c r="M81" s="16">
        <v>7.4999999999999997E-2</v>
      </c>
      <c r="N81" s="16">
        <v>0.1</v>
      </c>
    </row>
    <row r="82" spans="1:14" x14ac:dyDescent="0.25">
      <c r="A82" s="13" t="s">
        <v>164</v>
      </c>
      <c r="B82" s="20"/>
      <c r="C82" s="15">
        <v>0.5</v>
      </c>
      <c r="D82" s="15">
        <v>0.7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3" t="s">
        <v>133</v>
      </c>
      <c r="B83" s="20"/>
      <c r="C83" s="15">
        <v>9</v>
      </c>
      <c r="D83" s="15">
        <v>12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3" t="s">
        <v>104</v>
      </c>
      <c r="B84" s="15"/>
      <c r="C84" s="15">
        <v>157</v>
      </c>
      <c r="D84" s="15">
        <v>210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5" t="s">
        <v>113</v>
      </c>
      <c r="B85" s="13"/>
      <c r="C85" s="13"/>
      <c r="D85" s="13"/>
      <c r="E85" s="13">
        <f t="shared" ref="E85:N85" si="3">E81+E72</f>
        <v>4.3100000000000005</v>
      </c>
      <c r="F85" s="13">
        <f t="shared" si="3"/>
        <v>6.87</v>
      </c>
      <c r="G85" s="13">
        <f t="shared" si="3"/>
        <v>2.36</v>
      </c>
      <c r="H85" s="13">
        <f t="shared" si="3"/>
        <v>2.77</v>
      </c>
      <c r="I85" s="13">
        <f t="shared" si="3"/>
        <v>18.03</v>
      </c>
      <c r="J85" s="13">
        <f t="shared" si="3"/>
        <v>26.41</v>
      </c>
      <c r="K85" s="13">
        <f t="shared" si="3"/>
        <v>116.07</v>
      </c>
      <c r="L85" s="13">
        <f t="shared" si="3"/>
        <v>177.45999999999998</v>
      </c>
      <c r="M85" s="13">
        <f t="shared" si="3"/>
        <v>0.29499999999999998</v>
      </c>
      <c r="N85" s="13">
        <f t="shared" si="3"/>
        <v>0.45999999999999996</v>
      </c>
    </row>
    <row r="86" spans="1:14" x14ac:dyDescent="0.25">
      <c r="A86" s="23" t="s">
        <v>165</v>
      </c>
      <c r="B86" s="13"/>
      <c r="C86" s="13"/>
      <c r="D86" s="13"/>
      <c r="E86" s="13">
        <f t="shared" ref="E86:N86" si="4">E85+E69+E27+E22</f>
        <v>41.74</v>
      </c>
      <c r="F86" s="13">
        <f t="shared" si="4"/>
        <v>53.55</v>
      </c>
      <c r="G86" s="13">
        <f t="shared" si="4"/>
        <v>39.089999999999996</v>
      </c>
      <c r="H86" s="13">
        <f t="shared" si="4"/>
        <v>50.839999999999996</v>
      </c>
      <c r="I86" s="13">
        <f t="shared" si="4"/>
        <v>158.51</v>
      </c>
      <c r="J86" s="13">
        <f t="shared" si="4"/>
        <v>205.26</v>
      </c>
      <c r="K86" s="13">
        <f t="shared" si="4"/>
        <v>1136.76</v>
      </c>
      <c r="L86" s="13">
        <f t="shared" si="4"/>
        <v>1446.2399999999998</v>
      </c>
      <c r="M86" s="13">
        <f t="shared" si="4"/>
        <v>74.588999999999999</v>
      </c>
      <c r="N86" s="13">
        <f t="shared" si="4"/>
        <v>84.28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Примерное меню на 2 недели</vt:lpstr>
      <vt:lpstr>Сличительное меню</vt:lpstr>
      <vt:lpstr>Суммарные объёмы блюд</vt:lpstr>
      <vt:lpstr>Пищевая ценность </vt:lpstr>
      <vt:lpstr>Меню раскладка 1 день</vt:lpstr>
      <vt:lpstr>Меню раскладка 2 день</vt:lpstr>
      <vt:lpstr>Меню раскладка 3 день</vt:lpstr>
      <vt:lpstr>Меню раскладка 4 день</vt:lpstr>
      <vt:lpstr>Меню раскладка 5 день</vt:lpstr>
      <vt:lpstr>Меню раскладка 6 день</vt:lpstr>
      <vt:lpstr>Меню раскладка 7 день</vt:lpstr>
      <vt:lpstr>Меню раскладка 8 день</vt:lpstr>
      <vt:lpstr>Меню раскладка 9 день</vt:lpstr>
      <vt:lpstr>Меню раскладка 10 день</vt:lpstr>
      <vt:lpstr>Меню раскладка 11 дней</vt:lpstr>
      <vt:lpstr>Меню раскладка 12 день</vt:lpstr>
      <vt:lpstr>Ведомость питания</vt:lpstr>
      <vt:lpstr>2 с 1 марта</vt:lpstr>
      <vt:lpstr>3 с 1 марта</vt:lpstr>
      <vt:lpstr>5 с 1 марта</vt:lpstr>
      <vt:lpstr>7 с 1 марта</vt:lpstr>
      <vt:lpstr>8 с 1 марта</vt:lpstr>
      <vt:lpstr>11 с 1 марта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2021-01-04T11:14:50Z</dcterms:modified>
</cp:coreProperties>
</file>